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Summary" sheetId="2" state="visible" r:id="rId4"/>
    <sheet name="Products" sheetId="3" state="visible" r:id="rId5"/>
    <sheet name="Issues" sheetId="4" state="visible" r:id="rId6"/>
    <sheet name="Updates" sheetId="5" state="visible" r:id="rId7"/>
  </sheets>
  <definedNames>
    <definedName function="false" hidden="true" localSheetId="3" name="_xlnm._FilterDatabase" vbProcedure="false">Issues!$A$5:$L$505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<sst xmlns="http://schemas.openxmlformats.org/spreadsheetml/2006/main" count="171" uniqueCount="127">
  <si>
    <t xml:space="preserve">Product Care Log</t>
  </si>
  <si>
    <t xml:space="preserve">Keep track of buyer questions, product problems and the updates you make to fix them.</t>
  </si>
  <si>
    <t xml:space="preserve">Colour key</t>
  </si>
  <si>
    <t xml:space="preserve">Your figures</t>
  </si>
  <si>
    <t xml:space="preserve">Pale yellow cells are where you type. They are the only cells you can change.</t>
  </si>
  <si>
    <t xml:space="preserve">Calculated</t>
  </si>
  <si>
    <t xml:space="preserve">White cells and lavender headings contain formulas and fill in automatically.</t>
  </si>
  <si>
    <t xml:space="preserve">*</t>
  </si>
  <si>
    <t xml:space="preserve">A star in a heading means the column is required for that row to count.</t>
  </si>
  <si>
    <t xml:space="preserve">(optional)</t>
  </si>
  <si>
    <t xml:space="preserve">These columns can be left blank.</t>
  </si>
  <si>
    <t xml:space="preserve">What it does</t>
  </si>
  <si>
    <t xml:space="preserve">Issues sheet: a record of every buyer question or problem, how you solved it and whether the product needs changing.</t>
  </si>
  <si>
    <t xml:space="preserve">Updates sheet: a record of every new version of a product, what changed, and whether you checked the listing, previews and instructions.</t>
  </si>
  <si>
    <t xml:space="preserve">The two are linked. When an issue needs a product update, the Issues sheet shows Not yet until you log an update that fixes it.</t>
  </si>
  <si>
    <t xml:space="preserve">Summary sheet: open issues, issues waiting for an update, the most common types of problem and time spent on support.</t>
  </si>
  <si>
    <t xml:space="preserve">Keep buyers' details out of it</t>
  </si>
  <si>
    <t xml:space="preserve">Do not record names, email addresses, usernames or order numbers. Describe what happened in general terms, for example: Buyer could not open the ZIP file on a phone.</t>
  </si>
  <si>
    <t xml:space="preserve">This keeps the log useful while avoiding storing anyone's personal data. Your platform already keeps the full order and message history if you need it.</t>
  </si>
  <si>
    <t xml:space="preserve">Quick start</t>
  </si>
  <si>
    <t xml:space="preserve">1.  Products: list each product once. The other sheets use this list for their drop-down menus.</t>
  </si>
  <si>
    <t xml:space="preserve">2.  Issues: add a row whenever a buyer has a question or problem. The Issue ID fills in by itself.</t>
  </si>
  <si>
    <t xml:space="preserve">3.  If the product itself needs changing, choose Yes in Needs a product update.</t>
  </si>
  <si>
    <t xml:space="preserve">4.  Updates: when you upload a new version, add a row. If it fixes an issue, type that issue's ID, for example I004, in Fixes issue ID.</t>
  </si>
  <si>
    <t xml:space="preserve">5.  Summary: check what is still open and which problems come up most often.</t>
  </si>
  <si>
    <t xml:space="preserve">Finding issues that still need an update</t>
  </si>
  <si>
    <t xml:space="preserve">On the Issues sheet, the Update logged column says Not yet, highlighted in yellow, until a matching update is logged.</t>
  </si>
  <si>
    <t xml:space="preserve">To see only those rows, use the filter arrow on the Update logged heading and pick Not yet.</t>
  </si>
  <si>
    <t xml:space="preserve">Removing the example data</t>
  </si>
  <si>
    <t xml:space="preserve">Select the yellow cells in the rows that start with Example, or contain example entries, and press Delete. Delete the contents, not the rows.</t>
  </si>
  <si>
    <t xml:space="preserve">Do this on the Products, Issues and Updates sheets.</t>
  </si>
  <si>
    <t xml:space="preserve">Capacity</t>
  </si>
  <si>
    <t xml:space="preserve">50 products, 500 issues and 300 updates. When a sheet is full, save a copy for your records and clear the yellow cells to start again.</t>
  </si>
  <si>
    <t xml:space="preserve">Excel, Google Sheets and Numbers</t>
  </si>
  <si>
    <t xml:space="preserve">Built for Microsoft Excel. It uses standard functions that Google Sheets also supports. In Google Sheets, upload the file to Google Drive, open it, then choose File, Save as Google Sheets.</t>
  </si>
  <si>
    <t xml:space="preserve">Formula cells are protected so they cannot be overwritten by accident. Review, then Unprotect Sheet removes this. There is no password.</t>
  </si>
  <si>
    <t xml:space="preserve">Good to know</t>
  </si>
  <si>
    <t xml:space="preserve">Free from digitalsellertools.co for use in your own business. Please do not resell or redistribute this spreadsheet.</t>
  </si>
  <si>
    <t xml:space="preserve">Summary</t>
  </si>
  <si>
    <t xml:space="preserve">Updates automatically from the Issues and Updates sheets.</t>
  </si>
  <si>
    <t xml:space="preserve">Open issues</t>
  </si>
  <si>
    <t xml:space="preserve">Waiting for an update</t>
  </si>
  <si>
    <t xml:space="preserve">Issues logged</t>
  </si>
  <si>
    <t xml:space="preserve">Updates logged</t>
  </si>
  <si>
    <t xml:space="preserve">Hours on support</t>
  </si>
  <si>
    <t xml:space="preserve">still being dealt with</t>
  </si>
  <si>
    <t xml:space="preserve">product changes not logged</t>
  </si>
  <si>
    <t xml:space="preserve">all time</t>
  </si>
  <si>
    <t xml:space="preserve">new versions</t>
  </si>
  <si>
    <t xml:space="preserve">from minutes spent</t>
  </si>
  <si>
    <t xml:space="preserve">Issues by type</t>
  </si>
  <si>
    <t xml:space="preserve">Type of issue</t>
  </si>
  <si>
    <t xml:space="preserve">Issues</t>
  </si>
  <si>
    <t xml:space="preserve">Open</t>
  </si>
  <si>
    <t xml:space="preserve">Hours</t>
  </si>
  <si>
    <t xml:space="preserve">Share</t>
  </si>
  <si>
    <t xml:space="preserve">Downloading</t>
  </si>
  <si>
    <t xml:space="preserve">Opening files</t>
  </si>
  <si>
    <t xml:space="preserve">Printing</t>
  </si>
  <si>
    <t xml:space="preserve">Editing</t>
  </si>
  <si>
    <t xml:space="preserve">Links not working</t>
  </si>
  <si>
    <t xml:space="preserve">App or device compatibility</t>
  </si>
  <si>
    <t xml:space="preserve">Instructions unclear</t>
  </si>
  <si>
    <t xml:space="preserve">Licence question</t>
  </si>
  <si>
    <t xml:space="preserve">Refund request</t>
  </si>
  <si>
    <t xml:space="preserve">Something missing</t>
  </si>
  <si>
    <t xml:space="preserve">Other</t>
  </si>
  <si>
    <t xml:space="preserve">The most common type is highlighted. It is often the best place to improve your instructions or files.</t>
  </si>
  <si>
    <t xml:space="preserve">By product</t>
  </si>
  <si>
    <t xml:space="preserve">Product</t>
  </si>
  <si>
    <t xml:space="preserve">Updates</t>
  </si>
  <si>
    <t xml:space="preserve">Last update</t>
  </si>
  <si>
    <t xml:space="preserve">Current version</t>
  </si>
  <si>
    <t xml:space="preserve">Products</t>
  </si>
  <si>
    <t xml:space="preserve">List each product once. Rows starting with Example can be cleared.</t>
  </si>
  <si>
    <t xml:space="preserve">   Calculated cells: do not edit.    *  required.    (optional)  can be left blank.</t>
  </si>
  <si>
    <t xml:space="preserve">Product name *</t>
  </si>
  <si>
    <t xml:space="preserve">Platform (optional)</t>
  </si>
  <si>
    <t xml:space="preserve">Example: Weekly planner</t>
  </si>
  <si>
    <t xml:space="preserve">Marketplace</t>
  </si>
  <si>
    <t xml:space="preserve">Example: Budget spreadsheet</t>
  </si>
  <si>
    <t xml:space="preserve">Own website</t>
  </si>
  <si>
    <t xml:space="preserve">One row per buyer question or problem. No names, emails or order numbers, please. Example rows can be cleared.</t>
  </si>
  <si>
    <t xml:space="preserve">Issue ID</t>
  </si>
  <si>
    <t xml:space="preserve">Date *</t>
  </si>
  <si>
    <t xml:space="preserve">Product *</t>
  </si>
  <si>
    <t xml:space="preserve">Type of issue *</t>
  </si>
  <si>
    <t xml:space="preserve">What happened * (no personal details)</t>
  </si>
  <si>
    <t xml:space="preserve">App, device or platform (optional)</t>
  </si>
  <si>
    <t xml:space="preserve">How it was resolved (optional)</t>
  </si>
  <si>
    <t xml:space="preserve">Status *</t>
  </si>
  <si>
    <t xml:space="preserve">Minutes spent (optional)</t>
  </si>
  <si>
    <t xml:space="preserve">Needs a product update? *</t>
  </si>
  <si>
    <t xml:space="preserve">Update logged</t>
  </si>
  <si>
    <t xml:space="preserve">Check</t>
  </si>
  <si>
    <t xml:space="preserve">Tabs did not jump to the right pages in a note-taking app.</t>
  </si>
  <si>
    <t xml:space="preserve">Note-taking app on a tablet</t>
  </si>
  <si>
    <t xml:space="preserve">Sent the reading mode tip. Two tab links pointed to the wrong page, so the file needs fixing.</t>
  </si>
  <si>
    <t xml:space="preserve">Resolved</t>
  </si>
  <si>
    <t xml:space="preserve">Yes</t>
  </si>
  <si>
    <t xml:space="preserve">Could not open the ZIP file on a phone.</t>
  </si>
  <si>
    <t xml:space="preserve">Phone</t>
  </si>
  <si>
    <t xml:space="preserve">Explained how to unzip on a computer or with the Files app.</t>
  </si>
  <si>
    <t xml:space="preserve">No</t>
  </si>
  <si>
    <t xml:space="preserve">Asked whether the planner can be printed for a small group.</t>
  </si>
  <si>
    <t xml:space="preserve">Pointed to the licence page, which allows printing for personal use only.</t>
  </si>
  <si>
    <t xml:space="preserve">Printed pages were cut off at the edges.</t>
  </si>
  <si>
    <t xml:space="preserve">Home printer</t>
  </si>
  <si>
    <t xml:space="preserve">One row per new version of a product. Link it to an issue by typing the issue ID, for example I001.</t>
  </si>
  <si>
    <t xml:space="preserve">New version *</t>
  </si>
  <si>
    <t xml:space="preserve">Reason *</t>
  </si>
  <si>
    <t xml:space="preserve">What changed *</t>
  </si>
  <si>
    <t xml:space="preserve">Where the new files were uploaded (optional)</t>
  </si>
  <si>
    <t xml:space="preserve">Fixes issue ID (optional)</t>
  </si>
  <si>
    <t xml:space="preserve">Listing checked?</t>
  </si>
  <si>
    <t xml:space="preserve">Preview images checked?</t>
  </si>
  <si>
    <t xml:space="preserve">Instructions checked?</t>
  </si>
  <si>
    <t xml:space="preserve">Latest</t>
  </si>
  <si>
    <t xml:space="preserve">Latest product</t>
  </si>
  <si>
    <t xml:space="preserve">1.1</t>
  </si>
  <si>
    <t xml:space="preserve">Fix for a reported issue</t>
  </si>
  <si>
    <t xml:space="preserve">Fixed two tab links that pointed to the wrong pages.</t>
  </si>
  <si>
    <t xml:space="preserve">Marketplace listing</t>
  </si>
  <si>
    <t xml:space="preserve">I001</t>
  </si>
  <si>
    <t xml:space="preserve">1.0</t>
  </si>
  <si>
    <t xml:space="preserve">New content added</t>
  </si>
  <si>
    <t xml:space="preserve">First version published.</t>
  </si>
</sst>
</file>

<file path=xl/styles.xml><?xml version="1.0" encoding="utf-8"?>
<styleSheet xmlns="http://schemas.openxmlformats.org/spreadsheetml/2006/main">
  <numFmts count="6">
    <numFmt numFmtId="164" formatCode="General"/>
    <numFmt numFmtId="165" formatCode="#,##0;[RED]\-#,##0;\-"/>
    <numFmt numFmtId="166" formatCode="#,##0.0;[RED]\-#,##0.0;\-"/>
    <numFmt numFmtId="167" formatCode="0.0%;[RED]\-0.0%;\-"/>
    <numFmt numFmtId="168" formatCode="dd\ mmm\ yyyy"/>
    <numFmt numFmtId="169" formatCode="@"/>
  </numFmts>
  <fonts count="22">
    <font>
      <sz val="11"/>
      <color theme="1"/>
      <name val="Calibri"/>
      <family val="2"/>
      <charset val="1"/>
    </font>
    <font>
      <sz val="10"/>
      <name val="Arial"/>
      <family val="0"/>
    </font>
    <font>
      <sz val="10"/>
      <name val="Arial"/>
      <family val="0"/>
    </font>
    <font>
      <sz val="10"/>
      <name val="Arial"/>
      <family val="0"/>
    </font>
    <font>
      <b val="true"/>
      <sz val="22"/>
      <color rgb="FF30245A"/>
      <name val="Arial"/>
      <family val="0"/>
      <charset val="1"/>
    </font>
    <font>
      <sz val="11"/>
      <color rgb="FF5E5A73"/>
      <name val="Arial"/>
      <family val="0"/>
      <charset val="1"/>
    </font>
    <font>
      <b val="true"/>
      <sz val="12"/>
      <color rgb="FF30245A"/>
      <name val="Arial"/>
      <family val="0"/>
      <charset val="1"/>
    </font>
    <font>
      <b val="true"/>
      <sz val="10"/>
      <color rgb="FF30245A"/>
      <name val="Arial"/>
      <family val="0"/>
      <charset val="1"/>
    </font>
    <font>
      <sz val="10"/>
      <color rgb="FF1C1A24"/>
      <name val="Arial"/>
      <family val="0"/>
      <charset val="1"/>
    </font>
    <font>
      <b val="true"/>
      <sz val="18"/>
      <color rgb="FF30245A"/>
      <name val="Arial"/>
      <family val="0"/>
      <charset val="1"/>
    </font>
    <font>
      <sz val="10"/>
      <color rgb="FF5E5A73"/>
      <name val="Arial"/>
      <family val="0"/>
      <charset val="1"/>
    </font>
    <font>
      <b val="true"/>
      <sz val="9"/>
      <color rgb="FF5E5A73"/>
      <name val="Arial"/>
      <family val="0"/>
      <charset val="1"/>
    </font>
    <font>
      <b val="true"/>
      <sz val="17"/>
      <color rgb="FF30245A"/>
      <name val="Arial"/>
      <family val="0"/>
      <charset val="1"/>
    </font>
    <font>
      <b val="true"/>
      <sz val="17"/>
      <color rgb="FF6B4B00"/>
      <name val="Arial"/>
      <family val="0"/>
      <charset val="1"/>
    </font>
    <font>
      <b val="true"/>
      <sz val="17"/>
      <color rgb="FF0E5C4D"/>
      <name val="Arial"/>
      <family val="0"/>
      <charset val="1"/>
    </font>
    <font>
      <sz val="8"/>
      <color rgb="FF5E5A73"/>
      <name val="Arial"/>
      <family val="0"/>
      <charset val="1"/>
    </font>
    <font>
      <b val="true"/>
      <sz val="10"/>
      <color rgb="FFFFFFFF"/>
      <name val="Arial"/>
      <family val="0"/>
      <charset val="1"/>
    </font>
    <font>
      <sz val="11"/>
      <color rgb="FF1C1A24"/>
      <name val="Arial"/>
      <family val="0"/>
      <charset val="1"/>
    </font>
    <font>
      <sz val="9"/>
      <color rgb="FF5E5A73"/>
      <name val="Arial"/>
      <family val="0"/>
      <charset val="1"/>
    </font>
    <font>
      <sz val="11"/>
      <color rgb="FF30245A"/>
      <name val="Arial"/>
      <family val="0"/>
      <charset val="1"/>
    </font>
    <font>
      <sz val="9"/>
      <color rgb="FFB42318"/>
      <name val="Arial"/>
      <family val="0"/>
      <charset val="1"/>
    </font>
    <font>
      <sz val="8"/>
      <color rgb="FFFFFFFF"/>
      <name val="Arial"/>
      <family val="0"/>
      <charset val="1"/>
    </font>
  </fonts>
  <fills count="7">
    <fill>
      <patternFill patternType="none"/>
    </fill>
    <fill>
      <patternFill patternType="gray125"/>
    </fill>
    <fill>
      <patternFill patternType="solid">
        <fgColor rgb="FFFFF5D1"/>
        <bgColor rgb="FFFFF0C2"/>
      </patternFill>
    </fill>
    <fill>
      <patternFill patternType="solid">
        <fgColor rgb="FFEEE8FF"/>
        <bgColor rgb="FFFDECEA"/>
      </patternFill>
    </fill>
    <fill>
      <patternFill patternType="solid">
        <fgColor rgb="FFFFF0C2"/>
        <bgColor rgb="FFFFF5D1"/>
      </patternFill>
    </fill>
    <fill>
      <patternFill patternType="solid">
        <fgColor rgb="FFE3F6F1"/>
        <bgColor rgb="FFEEE8FF"/>
      </patternFill>
    </fill>
    <fill>
      <patternFill patternType="solid">
        <fgColor rgb="FF30245A"/>
        <bgColor rgb="FF1C1A24"/>
      </patternFill>
    </fill>
  </fills>
  <borders count="3">
    <border diagonalUp="false" diagonalDown="false">
      <left/>
      <right/>
      <top/>
      <bottom/>
      <diagonal/>
    </border>
    <border diagonalUp="false" diagonalDown="false">
      <left style="thin">
        <color rgb="FFDDD8EA"/>
      </left>
      <right style="thin">
        <color rgb="FFDDD8EA"/>
      </right>
      <top style="thin">
        <color rgb="FFDDD8EA"/>
      </top>
      <bottom style="thin">
        <color rgb="FFDDD8EA"/>
      </bottom>
      <diagonal/>
    </border>
    <border diagonalUp="false" diagonalDown="false">
      <left style="thick">
        <color rgb="FFFFFFFF"/>
      </left>
      <right style="thick">
        <color rgb="FFFFFFFF"/>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true" applyProtection="false">
      <alignment horizontal="center" vertical="center"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3" borderId="2" xfId="0" applyFont="true" applyBorder="true" applyAlignment="true" applyProtection="false">
      <alignment horizontal="left" vertical="center" textRotation="0" wrapText="false" indent="1" shrinkToFit="false"/>
      <protection locked="true" hidden="false"/>
    </xf>
    <xf numFmtId="164" fontId="11" fillId="4" borderId="2" xfId="0" applyFont="true" applyBorder="true" applyAlignment="true" applyProtection="false">
      <alignment horizontal="left" vertical="center" textRotation="0" wrapText="false" indent="1" shrinkToFit="false"/>
      <protection locked="true" hidden="false"/>
    </xf>
    <xf numFmtId="164" fontId="11" fillId="5" borderId="2" xfId="0" applyFont="true" applyBorder="true" applyAlignment="true" applyProtection="false">
      <alignment horizontal="left" vertical="center" textRotation="0" wrapText="false" indent="1" shrinkToFit="false"/>
      <protection locked="true" hidden="false"/>
    </xf>
    <xf numFmtId="165" fontId="12" fillId="3" borderId="2" xfId="0" applyFont="true" applyBorder="true" applyAlignment="true" applyProtection="false">
      <alignment horizontal="left" vertical="center" textRotation="0" wrapText="false" indent="1" shrinkToFit="false"/>
      <protection locked="true" hidden="false"/>
    </xf>
    <xf numFmtId="165" fontId="13" fillId="4" borderId="2" xfId="0" applyFont="true" applyBorder="true" applyAlignment="true" applyProtection="false">
      <alignment horizontal="left" vertical="center" textRotation="0" wrapText="false" indent="1" shrinkToFit="false"/>
      <protection locked="true" hidden="false"/>
    </xf>
    <xf numFmtId="165" fontId="14" fillId="5" borderId="2" xfId="0" applyFont="true" applyBorder="true" applyAlignment="true" applyProtection="false">
      <alignment horizontal="left" vertical="center" textRotation="0" wrapText="false" indent="1" shrinkToFit="false"/>
      <protection locked="true" hidden="false"/>
    </xf>
    <xf numFmtId="166" fontId="12" fillId="3" borderId="2" xfId="0" applyFont="true" applyBorder="true" applyAlignment="true" applyProtection="false">
      <alignment horizontal="left" vertical="center" textRotation="0" wrapText="false" indent="1" shrinkToFit="false"/>
      <protection locked="true" hidden="false"/>
    </xf>
    <xf numFmtId="164" fontId="15" fillId="3" borderId="2" xfId="0" applyFont="true" applyBorder="true" applyAlignment="true" applyProtection="false">
      <alignment horizontal="left" vertical="center" textRotation="0" wrapText="false" indent="1" shrinkToFit="false"/>
      <protection locked="true" hidden="false"/>
    </xf>
    <xf numFmtId="164" fontId="15" fillId="4" borderId="2" xfId="0" applyFont="true" applyBorder="true" applyAlignment="true" applyProtection="false">
      <alignment horizontal="left" vertical="center" textRotation="0" wrapText="false" indent="1" shrinkToFit="false"/>
      <protection locked="true" hidden="false"/>
    </xf>
    <xf numFmtId="164" fontId="15" fillId="5" borderId="2" xfId="0" applyFont="true" applyBorder="true" applyAlignment="true" applyProtection="false">
      <alignment horizontal="left" vertical="center" textRotation="0" wrapText="false" indent="1" shrinkToFit="false"/>
      <protection locked="true" hidden="false"/>
    </xf>
    <xf numFmtId="164" fontId="16" fillId="6" borderId="1" xfId="0" applyFont="true" applyBorder="true" applyAlignment="true" applyProtection="false">
      <alignment horizontal="left" vertical="center" textRotation="0" wrapText="true" indent="0" shrinkToFit="false"/>
      <protection locked="true" hidden="false"/>
    </xf>
    <xf numFmtId="164" fontId="16" fillId="6" borderId="1" xfId="0" applyFont="true" applyBorder="true" applyAlignment="true" applyProtection="false">
      <alignment horizontal="right" vertical="center" textRotation="0" wrapText="true" indent="0" shrinkToFit="false"/>
      <protection locked="true" hidden="false"/>
    </xf>
    <xf numFmtId="164" fontId="17" fillId="0" borderId="1" xfId="0" applyFont="true" applyBorder="true" applyAlignment="false" applyProtection="false">
      <alignment horizontal="general" vertical="bottom" textRotation="0" wrapText="false" indent="0" shrinkToFit="false"/>
      <protection locked="true" hidden="false"/>
    </xf>
    <xf numFmtId="165" fontId="17" fillId="0" borderId="1" xfId="0" applyFont="true" applyBorder="true" applyAlignment="false" applyProtection="false">
      <alignment horizontal="general" vertical="bottom" textRotation="0" wrapText="false" indent="0" shrinkToFit="false"/>
      <protection locked="true" hidden="false"/>
    </xf>
    <xf numFmtId="166" fontId="17" fillId="0" borderId="1" xfId="0" applyFont="true" applyBorder="true" applyAlignment="false" applyProtection="false">
      <alignment horizontal="general" vertical="bottom" textRotation="0" wrapText="false" indent="0" shrinkToFit="false"/>
      <protection locked="true" hidden="false"/>
    </xf>
    <xf numFmtId="167" fontId="17" fillId="0" borderId="1"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5" fontId="17" fillId="0" borderId="1" xfId="0" applyFont="true" applyBorder="true" applyAlignment="true" applyProtection="false">
      <alignment horizontal="right" vertical="bottom" textRotation="0" wrapText="false" indent="0" shrinkToFit="false"/>
      <protection locked="true" hidden="false"/>
    </xf>
    <xf numFmtId="168" fontId="17" fillId="0" borderId="1" xfId="0" applyFont="true" applyBorder="true" applyAlignment="true" applyProtection="false">
      <alignment horizontal="right" vertical="bottom" textRotation="0" wrapText="false" indent="0" shrinkToFit="false"/>
      <protection locked="true" hidden="false"/>
    </xf>
    <xf numFmtId="164" fontId="17" fillId="0" borderId="1" xfId="0" applyFont="true" applyBorder="true" applyAlignment="true" applyProtection="false">
      <alignment horizontal="right" vertical="bottom" textRotation="0" wrapText="false" indent="0" shrinkToFit="false"/>
      <protection locked="true" hidden="false"/>
    </xf>
    <xf numFmtId="164" fontId="18" fillId="2" borderId="1" xfId="0" applyFont="true" applyBorder="true" applyAlignment="true" applyProtection="false">
      <alignment horizontal="center" vertical="center" textRotation="0" wrapText="false" indent="0" shrinkToFit="false"/>
      <protection locked="true" hidden="false"/>
    </xf>
    <xf numFmtId="164" fontId="18" fillId="0" borderId="1" xfId="0" applyFont="true" applyBorder="true" applyAlignment="true" applyProtection="false">
      <alignment horizontal="center" vertical="center"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6" fillId="6" borderId="1" xfId="0" applyFont="true" applyBorder="true" applyAlignment="true" applyProtection="false">
      <alignment horizontal="general" vertical="center" textRotation="0" wrapText="true" indent="0" shrinkToFit="false"/>
      <protection locked="true" hidden="false"/>
    </xf>
    <xf numFmtId="164" fontId="7" fillId="3" borderId="1" xfId="0" applyFont="true" applyBorder="true" applyAlignment="true" applyProtection="false">
      <alignment horizontal="general" vertical="center" textRotation="0" wrapText="true" indent="0" shrinkToFit="false"/>
      <protection locked="true" hidden="false"/>
    </xf>
    <xf numFmtId="164" fontId="19" fillId="2" borderId="1" xfId="0" applyFont="true" applyBorder="true" applyAlignment="true" applyProtection="true">
      <alignment horizontal="general" vertical="center" textRotation="0" wrapText="false" indent="0" shrinkToFit="false"/>
      <protection locked="false" hidden="false"/>
    </xf>
    <xf numFmtId="165" fontId="17" fillId="0" borderId="1" xfId="0" applyFont="true" applyBorder="true" applyAlignment="true" applyProtection="false">
      <alignment horizontal="general" vertical="center" textRotation="0" wrapText="false" indent="0" shrinkToFit="false"/>
      <protection locked="true" hidden="false"/>
    </xf>
    <xf numFmtId="168" fontId="17" fillId="0" borderId="1" xfId="0" applyFont="true" applyBorder="true" applyAlignment="true" applyProtection="false">
      <alignment horizontal="general" vertical="center" textRotation="0" wrapText="false" indent="0" shrinkToFit="false"/>
      <protection locked="true" hidden="false"/>
    </xf>
    <xf numFmtId="164" fontId="17" fillId="0" borderId="1" xfId="0" applyFont="true" applyBorder="true" applyAlignment="true" applyProtection="false">
      <alignment horizontal="general" vertical="center" textRotation="0" wrapText="false" indent="0" shrinkToFit="false"/>
      <protection locked="true" hidden="false"/>
    </xf>
    <xf numFmtId="168" fontId="19" fillId="2" borderId="1" xfId="0" applyFont="true" applyBorder="true" applyAlignment="true" applyProtection="true">
      <alignment horizontal="general" vertical="center" textRotation="0" wrapText="false" indent="0" shrinkToFit="false"/>
      <protection locked="false" hidden="false"/>
    </xf>
    <xf numFmtId="164" fontId="19" fillId="2" borderId="1" xfId="0" applyFont="true" applyBorder="true" applyAlignment="true" applyProtection="true">
      <alignment horizontal="general" vertical="center" textRotation="0" wrapText="true" indent="0" shrinkToFit="false"/>
      <protection locked="false" hidden="false"/>
    </xf>
    <xf numFmtId="165" fontId="19" fillId="2" borderId="1" xfId="0" applyFont="true" applyBorder="true" applyAlignment="true" applyProtection="true">
      <alignment horizontal="general" vertical="center" textRotation="0" wrapText="false" indent="0" shrinkToFit="false"/>
      <protection locked="false" hidden="false"/>
    </xf>
    <xf numFmtId="164" fontId="20" fillId="0" borderId="1" xfId="0" applyFont="true" applyBorder="true" applyAlignment="true" applyProtection="false">
      <alignment horizontal="general" vertical="center" textRotation="0" wrapText="false" indent="0" shrinkToFit="false"/>
      <protection locked="true" hidden="false"/>
    </xf>
    <xf numFmtId="169" fontId="19" fillId="2" borderId="1" xfId="0" applyFont="true" applyBorder="true" applyAlignment="true" applyProtection="true">
      <alignment horizontal="general" vertical="center" textRotation="0" wrapText="false" indent="0" shrinkToFit="false"/>
      <protection locked="false" hidden="false"/>
    </xf>
    <xf numFmtId="164" fontId="21" fillId="0" borderId="1" xfId="0" applyFont="true" applyBorder="true" applyAlignment="true" applyProtection="fals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5">
    <dxf>
      <font>
        <name val="Arial"/>
        <charset val="1"/>
        <family val="0"/>
        <b val="1"/>
        <color rgb="FF1C1A24"/>
      </font>
      <fill>
        <patternFill>
          <bgColor rgb="FFFFF0C2"/>
        </patternFill>
      </fill>
    </dxf>
    <dxf>
      <font>
        <name val="Arial"/>
        <charset val="1"/>
        <family val="0"/>
        <b val="1"/>
        <color rgb="FF6B4B00"/>
      </font>
      <fill>
        <patternFill>
          <bgColor rgb="FFFFF0C2"/>
        </patternFill>
      </fill>
    </dxf>
    <dxf>
      <fill>
        <patternFill patternType="solid">
          <fgColor rgb="FFEEE8FF"/>
          <bgColor rgb="FF000000"/>
        </patternFill>
      </fill>
    </dxf>
    <dxf>
      <fill>
        <patternFill patternType="solid">
          <bgColor rgb="FF000000"/>
        </patternFill>
      </fill>
    </dxf>
    <dxf>
      <fill>
        <patternFill patternType="solid">
          <fgColor rgb="FF1C1A24"/>
          <bgColor rgb="FF000000"/>
        </patternFill>
      </fill>
    </dxf>
    <dxf>
      <fill>
        <patternFill patternType="solid">
          <fgColor rgb="FF30245A"/>
          <bgColor rgb="FF000000"/>
        </patternFill>
      </fill>
    </dxf>
    <dxf>
      <fill>
        <patternFill patternType="solid">
          <fgColor rgb="FFFFF5D1"/>
          <bgColor rgb="FF000000"/>
        </patternFill>
      </fill>
    </dxf>
    <dxf>
      <fill>
        <patternFill patternType="solid">
          <fgColor rgb="FFFFFFFF"/>
          <bgColor rgb="FF000000"/>
        </patternFill>
      </fill>
    </dxf>
    <dxf>
      <fill>
        <patternFill patternType="solid">
          <fgColor rgb="FFFFF0C2"/>
          <bgColor rgb="FF000000"/>
        </patternFill>
      </fill>
    </dxf>
    <dxf>
      <fill>
        <patternFill patternType="solid">
          <fgColor rgb="FF0E5C4D"/>
          <bgColor rgb="FF000000"/>
        </patternFill>
      </fill>
    </dxf>
    <dxf>
      <fill>
        <patternFill patternType="solid">
          <fgColor rgb="FF6B4B00"/>
          <bgColor rgb="FF000000"/>
        </patternFill>
      </fill>
    </dxf>
    <dxf>
      <fill>
        <patternFill patternType="solid">
          <fgColor rgb="FFB42318"/>
          <bgColor rgb="FF000000"/>
        </patternFill>
      </fill>
    </dxf>
    <dxf>
      <font>
        <name val="Arial"/>
        <charset val="1"/>
        <family val="0"/>
        <b val="1"/>
        <color rgb="FF0E5C4D"/>
      </font>
    </dxf>
    <dxf>
      <font>
        <name val="Arial"/>
        <charset val="1"/>
        <family val="0"/>
        <b val="1"/>
        <color rgb="FF30245A"/>
      </font>
    </dxf>
    <dxf>
      <fill>
        <patternFill>
          <bgColor rgb="FFFDECEA"/>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6B4B00"/>
      <rgbColor rgb="FF800080"/>
      <rgbColor rgb="FF0E5C4D"/>
      <rgbColor rgb="FFC0C0C0"/>
      <rgbColor rgb="FF808080"/>
      <rgbColor rgb="FF9999FF"/>
      <rgbColor rgb="FF993366"/>
      <rgbColor rgb="FFFFF5D1"/>
      <rgbColor rgb="FFE3F6F1"/>
      <rgbColor rgb="FF660066"/>
      <rgbColor rgb="FFFF8080"/>
      <rgbColor rgb="FF0066CC"/>
      <rgbColor rgb="FFDDD8EA"/>
      <rgbColor rgb="FF000080"/>
      <rgbColor rgb="FFFF00FF"/>
      <rgbColor rgb="FFFFFF00"/>
      <rgbColor rgb="FF00FFFF"/>
      <rgbColor rgb="FF800080"/>
      <rgbColor rgb="FF800000"/>
      <rgbColor rgb="FF008080"/>
      <rgbColor rgb="FF0000FF"/>
      <rgbColor rgb="FF00CCFF"/>
      <rgbColor rgb="FFEEE8FF"/>
      <rgbColor rgb="FFFDECEA"/>
      <rgbColor rgb="FFFFF0C2"/>
      <rgbColor rgb="FF99CCFF"/>
      <rgbColor rgb="FFFF99CC"/>
      <rgbColor rgb="FFCC99FF"/>
      <rgbColor rgb="FFFFCC99"/>
      <rgbColor rgb="FF3366FF"/>
      <rgbColor rgb="FF33CCCC"/>
      <rgbColor rgb="FF99CC00"/>
      <rgbColor rgb="FFFFCC00"/>
      <rgbColor rgb="FFFF9900"/>
      <rgbColor rgb="FFFF6600"/>
      <rgbColor rgb="FF5E5A73"/>
      <rgbColor rgb="FF969696"/>
      <rgbColor rgb="FF003366"/>
      <rgbColor rgb="FF339966"/>
      <rgbColor rgb="FF003300"/>
      <rgbColor rgb="FF1C1A24"/>
      <rgbColor rgb="FFB42318"/>
      <rgbColor rgb="FF993366"/>
      <rgbColor rgb="FF333399"/>
      <rgbColor rgb="FF30245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4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2"/>
    <col collapsed="false" customWidth="true" hidden="false" outlineLevel="0" max="3" min="3" style="0" width="92"/>
  </cols>
  <sheetData>
    <row r="2" customFormat="false" ht="31.5" hidden="false" customHeight="true" outlineLevel="0" collapsed="false">
      <c r="B2" s="1" t="s">
        <v>0</v>
      </c>
    </row>
    <row r="3" customFormat="false" ht="15" hidden="false" customHeight="false" outlineLevel="0" collapsed="false">
      <c r="B3" s="2" t="s">
        <v>1</v>
      </c>
    </row>
    <row r="5" customFormat="false" ht="15" hidden="false" customHeight="false" outlineLevel="0" collapsed="false">
      <c r="B5" s="3" t="s">
        <v>2</v>
      </c>
    </row>
    <row r="6" customFormat="false" ht="15" hidden="false" customHeight="false" outlineLevel="0" collapsed="false">
      <c r="B6" s="4" t="s">
        <v>3</v>
      </c>
      <c r="C6" s="5" t="s">
        <v>4</v>
      </c>
    </row>
    <row r="7" customFormat="false" ht="15" hidden="false" customHeight="false" outlineLevel="0" collapsed="false">
      <c r="B7" s="6" t="s">
        <v>5</v>
      </c>
      <c r="C7" s="5" t="s">
        <v>6</v>
      </c>
    </row>
    <row r="8" customFormat="false" ht="15" hidden="false" customHeight="false" outlineLevel="0" collapsed="false">
      <c r="B8" s="6" t="s">
        <v>7</v>
      </c>
      <c r="C8" s="5" t="s">
        <v>8</v>
      </c>
    </row>
    <row r="9" customFormat="false" ht="15" hidden="false" customHeight="false" outlineLevel="0" collapsed="false">
      <c r="B9" s="6" t="s">
        <v>9</v>
      </c>
      <c r="C9" s="5" t="s">
        <v>10</v>
      </c>
    </row>
    <row r="11" customFormat="false" ht="21.75" hidden="false" customHeight="true" outlineLevel="0" collapsed="false">
      <c r="B11" s="3" t="s">
        <v>11</v>
      </c>
    </row>
    <row r="12" customFormat="false" ht="17.25" hidden="false" customHeight="true" outlineLevel="0" collapsed="false">
      <c r="B12" s="7" t="s">
        <v>12</v>
      </c>
      <c r="C12" s="7"/>
    </row>
    <row r="13" customFormat="false" ht="31.5" hidden="false" customHeight="true" outlineLevel="0" collapsed="false">
      <c r="B13" s="7" t="s">
        <v>13</v>
      </c>
      <c r="C13" s="7"/>
    </row>
    <row r="14" customFormat="false" ht="31.5" hidden="false" customHeight="true" outlineLevel="0" collapsed="false">
      <c r="B14" s="7" t="s">
        <v>14</v>
      </c>
      <c r="C14" s="7"/>
    </row>
    <row r="15" customFormat="false" ht="17.25" hidden="false" customHeight="true" outlineLevel="0" collapsed="false">
      <c r="B15" s="7" t="s">
        <v>15</v>
      </c>
      <c r="C15" s="7"/>
    </row>
    <row r="17" customFormat="false" ht="21.75" hidden="false" customHeight="true" outlineLevel="0" collapsed="false">
      <c r="B17" s="3" t="s">
        <v>16</v>
      </c>
    </row>
    <row r="18" customFormat="false" ht="31.5" hidden="false" customHeight="true" outlineLevel="0" collapsed="false">
      <c r="B18" s="7" t="s">
        <v>17</v>
      </c>
      <c r="C18" s="7"/>
    </row>
    <row r="19" customFormat="false" ht="31.5" hidden="false" customHeight="true" outlineLevel="0" collapsed="false">
      <c r="B19" s="7" t="s">
        <v>18</v>
      </c>
      <c r="C19" s="7"/>
    </row>
    <row r="21" customFormat="false" ht="21.75" hidden="false" customHeight="true" outlineLevel="0" collapsed="false">
      <c r="B21" s="3" t="s">
        <v>19</v>
      </c>
    </row>
    <row r="22" customFormat="false" ht="17.25" hidden="false" customHeight="true" outlineLevel="0" collapsed="false">
      <c r="B22" s="7" t="s">
        <v>20</v>
      </c>
      <c r="C22" s="7"/>
    </row>
    <row r="23" customFormat="false" ht="17.25" hidden="false" customHeight="true" outlineLevel="0" collapsed="false">
      <c r="B23" s="7" t="s">
        <v>21</v>
      </c>
      <c r="C23" s="7"/>
    </row>
    <row r="24" customFormat="false" ht="17.25" hidden="false" customHeight="true" outlineLevel="0" collapsed="false">
      <c r="B24" s="7" t="s">
        <v>22</v>
      </c>
      <c r="C24" s="7"/>
    </row>
    <row r="25" customFormat="false" ht="31.5" hidden="false" customHeight="true" outlineLevel="0" collapsed="false">
      <c r="B25" s="7" t="s">
        <v>23</v>
      </c>
      <c r="C25" s="7"/>
    </row>
    <row r="26" customFormat="false" ht="17.25" hidden="false" customHeight="true" outlineLevel="0" collapsed="false">
      <c r="B26" s="7" t="s">
        <v>24</v>
      </c>
      <c r="C26" s="7"/>
    </row>
    <row r="28" customFormat="false" ht="21.75" hidden="false" customHeight="true" outlineLevel="0" collapsed="false">
      <c r="B28" s="3" t="s">
        <v>25</v>
      </c>
    </row>
    <row r="29" customFormat="false" ht="17.25" hidden="false" customHeight="true" outlineLevel="0" collapsed="false">
      <c r="B29" s="7" t="s">
        <v>26</v>
      </c>
      <c r="C29" s="7"/>
    </row>
    <row r="30" customFormat="false" ht="17.25" hidden="false" customHeight="true" outlineLevel="0" collapsed="false">
      <c r="B30" s="7" t="s">
        <v>27</v>
      </c>
      <c r="C30" s="7"/>
    </row>
    <row r="32" customFormat="false" ht="21.75" hidden="false" customHeight="true" outlineLevel="0" collapsed="false">
      <c r="B32" s="3" t="s">
        <v>28</v>
      </c>
    </row>
    <row r="33" customFormat="false" ht="31.5" hidden="false" customHeight="true" outlineLevel="0" collapsed="false">
      <c r="B33" s="7" t="s">
        <v>29</v>
      </c>
      <c r="C33" s="7"/>
    </row>
    <row r="34" customFormat="false" ht="17.25" hidden="false" customHeight="true" outlineLevel="0" collapsed="false">
      <c r="B34" s="7" t="s">
        <v>30</v>
      </c>
      <c r="C34" s="7"/>
    </row>
    <row r="36" customFormat="false" ht="21.75" hidden="false" customHeight="true" outlineLevel="0" collapsed="false">
      <c r="B36" s="3" t="s">
        <v>31</v>
      </c>
    </row>
    <row r="37" customFormat="false" ht="31.5" hidden="false" customHeight="true" outlineLevel="0" collapsed="false">
      <c r="B37" s="7" t="s">
        <v>32</v>
      </c>
      <c r="C37" s="7"/>
    </row>
    <row r="39" customFormat="false" ht="21.75" hidden="false" customHeight="true" outlineLevel="0" collapsed="false">
      <c r="B39" s="3" t="s">
        <v>33</v>
      </c>
    </row>
    <row r="40" customFormat="false" ht="31.5" hidden="false" customHeight="true" outlineLevel="0" collapsed="false">
      <c r="B40" s="7" t="s">
        <v>34</v>
      </c>
      <c r="C40" s="7"/>
    </row>
    <row r="41" customFormat="false" ht="31.5" hidden="false" customHeight="true" outlineLevel="0" collapsed="false">
      <c r="B41" s="7" t="s">
        <v>35</v>
      </c>
      <c r="C41" s="7"/>
    </row>
    <row r="43" customFormat="false" ht="21.75" hidden="false" customHeight="true" outlineLevel="0" collapsed="false">
      <c r="B43" s="3" t="s">
        <v>36</v>
      </c>
    </row>
    <row r="44" customFormat="false" ht="17.25" hidden="false" customHeight="true" outlineLevel="0" collapsed="false">
      <c r="B44" s="7" t="s">
        <v>37</v>
      </c>
      <c r="C44" s="7"/>
    </row>
  </sheetData>
  <sheetProtection sheet="true" formatCells="false" formatColumns="false" formatRows="false"/>
  <mergeCells count="19">
    <mergeCell ref="B12:C12"/>
    <mergeCell ref="B13:C13"/>
    <mergeCell ref="B14:C14"/>
    <mergeCell ref="B15:C15"/>
    <mergeCell ref="B18:C18"/>
    <mergeCell ref="B19:C19"/>
    <mergeCell ref="B22:C22"/>
    <mergeCell ref="B23:C23"/>
    <mergeCell ref="B24:C24"/>
    <mergeCell ref="B25:C25"/>
    <mergeCell ref="B26:C26"/>
    <mergeCell ref="B29:C29"/>
    <mergeCell ref="B30:C30"/>
    <mergeCell ref="B33:C33"/>
    <mergeCell ref="B34:C34"/>
    <mergeCell ref="B37:C37"/>
    <mergeCell ref="B40:C40"/>
    <mergeCell ref="B41:C41"/>
    <mergeCell ref="B44:C44"/>
  </mergeCells>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7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5" min="2" style="0" width="11"/>
    <col collapsed="false" customWidth="true" hidden="false" outlineLevel="0" max="6" min="6" style="0" width="13"/>
    <col collapsed="false" customWidth="true" hidden="false" outlineLevel="0" max="8" min="7" style="0" width="12"/>
    <col collapsed="false" customWidth="true" hidden="false" outlineLevel="0" max="10" min="9" style="0" width="11"/>
  </cols>
  <sheetData>
    <row r="1" customFormat="false" ht="27.75" hidden="false" customHeight="true" outlineLevel="0" collapsed="false">
      <c r="A1" s="8" t="s">
        <v>38</v>
      </c>
    </row>
    <row r="2" customFormat="false" ht="15" hidden="false" customHeight="false" outlineLevel="0" collapsed="false">
      <c r="A2" s="9" t="s">
        <v>39</v>
      </c>
    </row>
    <row r="4" customFormat="false" ht="19.5" hidden="false" customHeight="true" outlineLevel="0" collapsed="false">
      <c r="A4" s="10" t="s">
        <v>40</v>
      </c>
      <c r="B4" s="10"/>
      <c r="C4" s="11" t="s">
        <v>41</v>
      </c>
      <c r="D4" s="11"/>
      <c r="E4" s="10" t="s">
        <v>42</v>
      </c>
      <c r="F4" s="10"/>
      <c r="G4" s="12" t="s">
        <v>43</v>
      </c>
      <c r="H4" s="12"/>
      <c r="I4" s="10" t="s">
        <v>44</v>
      </c>
      <c r="J4" s="10"/>
    </row>
    <row r="5" customFormat="false" ht="30" hidden="false" customHeight="true" outlineLevel="0" collapsed="false">
      <c r="A5" s="13" t="n">
        <f aca="false">COUNTIF(Issues!$H$6:$H$505,"Open")</f>
        <v>1</v>
      </c>
      <c r="B5" s="13"/>
      <c r="C5" s="14" t="n">
        <f aca="false">COUNTIF(Issues!$K$6:$K$505,"Not yet")</f>
        <v>1</v>
      </c>
      <c r="D5" s="14"/>
      <c r="E5" s="13" t="n">
        <f aca="false">COUNTIF(Issues!$A$6:$A$505,"I*")</f>
        <v>4</v>
      </c>
      <c r="F5" s="13"/>
      <c r="G5" s="15" t="n">
        <f aca="false">COUNTA(Updates!$A$6:$A$305)</f>
        <v>2</v>
      </c>
      <c r="H5" s="15"/>
      <c r="I5" s="16" t="n">
        <f aca="false">SUM(Issues!$I$6:$I$505)/60</f>
        <v>0.583333333333333</v>
      </c>
      <c r="J5" s="16"/>
    </row>
    <row r="6" customFormat="false" ht="18" hidden="false" customHeight="true" outlineLevel="0" collapsed="false">
      <c r="A6" s="17" t="s">
        <v>45</v>
      </c>
      <c r="B6" s="17"/>
      <c r="C6" s="18" t="s">
        <v>46</v>
      </c>
      <c r="D6" s="18"/>
      <c r="E6" s="17" t="s">
        <v>47</v>
      </c>
      <c r="F6" s="17"/>
      <c r="G6" s="19" t="s">
        <v>48</v>
      </c>
      <c r="H6" s="19"/>
      <c r="I6" s="17" t="s">
        <v>49</v>
      </c>
      <c r="J6" s="17"/>
    </row>
    <row r="8" customFormat="false" ht="15" hidden="false" customHeight="false" outlineLevel="0" collapsed="false">
      <c r="A8" s="3" t="s">
        <v>50</v>
      </c>
    </row>
    <row r="9" customFormat="false" ht="15" hidden="false" customHeight="false" outlineLevel="0" collapsed="false">
      <c r="A9" s="20" t="s">
        <v>51</v>
      </c>
      <c r="B9" s="21" t="s">
        <v>52</v>
      </c>
      <c r="C9" s="21" t="s">
        <v>53</v>
      </c>
      <c r="D9" s="21" t="s">
        <v>54</v>
      </c>
      <c r="E9" s="21" t="s">
        <v>55</v>
      </c>
    </row>
    <row r="10" customFormat="false" ht="15" hidden="false" customHeight="false" outlineLevel="0" collapsed="false">
      <c r="A10" s="22" t="s">
        <v>56</v>
      </c>
      <c r="B10" s="23" t="n">
        <f aca="false">COUNTIF(Issues!$D$6:$D$505,$A10)</f>
        <v>0</v>
      </c>
      <c r="C10" s="23" t="n">
        <f aca="false">COUNTIFS(Issues!$D$6:$D$505,$A10,Issues!$H$6:$H$505,"Open")</f>
        <v>0</v>
      </c>
      <c r="D10" s="24" t="n">
        <f aca="false">SUMIF(Issues!$D$6:$D$505,$A10,Issues!$I$6:$I$505)/60</f>
        <v>0</v>
      </c>
      <c r="E10" s="25" t="n">
        <f aca="false">IF(SUM($B$10:$B$20)=0,"",B10/SUM($B$10:$B$20))</f>
        <v>0</v>
      </c>
    </row>
    <row r="11" customFormat="false" ht="15" hidden="false" customHeight="false" outlineLevel="0" collapsed="false">
      <c r="A11" s="22" t="s">
        <v>57</v>
      </c>
      <c r="B11" s="23" t="n">
        <f aca="false">COUNTIF(Issues!$D$6:$D$505,$A11)</f>
        <v>1</v>
      </c>
      <c r="C11" s="23" t="n">
        <f aca="false">COUNTIFS(Issues!$D$6:$D$505,$A11,Issues!$H$6:$H$505,"Open")</f>
        <v>0</v>
      </c>
      <c r="D11" s="24" t="n">
        <f aca="false">SUMIF(Issues!$D$6:$D$505,$A11,Issues!$I$6:$I$505)/60</f>
        <v>0.0833333333333333</v>
      </c>
      <c r="E11" s="25" t="n">
        <f aca="false">IF(SUM($B$10:$B$20)=0,"",B11/SUM($B$10:$B$20))</f>
        <v>0.25</v>
      </c>
    </row>
    <row r="12" customFormat="false" ht="15" hidden="false" customHeight="false" outlineLevel="0" collapsed="false">
      <c r="A12" s="22" t="s">
        <v>58</v>
      </c>
      <c r="B12" s="23" t="n">
        <f aca="false">COUNTIF(Issues!$D$6:$D$505,$A12)</f>
        <v>1</v>
      </c>
      <c r="C12" s="23" t="n">
        <f aca="false">COUNTIFS(Issues!$D$6:$D$505,$A12,Issues!$H$6:$H$505,"Open")</f>
        <v>1</v>
      </c>
      <c r="D12" s="24" t="n">
        <f aca="false">SUMIF(Issues!$D$6:$D$505,$A12,Issues!$I$6:$I$505)/60</f>
        <v>0.166666666666667</v>
      </c>
      <c r="E12" s="25" t="n">
        <f aca="false">IF(SUM($B$10:$B$20)=0,"",B12/SUM($B$10:$B$20))</f>
        <v>0.25</v>
      </c>
    </row>
    <row r="13" customFormat="false" ht="15" hidden="false" customHeight="false" outlineLevel="0" collapsed="false">
      <c r="A13" s="22" t="s">
        <v>59</v>
      </c>
      <c r="B13" s="23" t="n">
        <f aca="false">COUNTIF(Issues!$D$6:$D$505,$A13)</f>
        <v>0</v>
      </c>
      <c r="C13" s="23" t="n">
        <f aca="false">COUNTIFS(Issues!$D$6:$D$505,$A13,Issues!$H$6:$H$505,"Open")</f>
        <v>0</v>
      </c>
      <c r="D13" s="24" t="n">
        <f aca="false">SUMIF(Issues!$D$6:$D$505,$A13,Issues!$I$6:$I$505)/60</f>
        <v>0</v>
      </c>
      <c r="E13" s="25" t="n">
        <f aca="false">IF(SUM($B$10:$B$20)=0,"",B13/SUM($B$10:$B$20))</f>
        <v>0</v>
      </c>
    </row>
    <row r="14" customFormat="false" ht="15" hidden="false" customHeight="false" outlineLevel="0" collapsed="false">
      <c r="A14" s="22" t="s">
        <v>60</v>
      </c>
      <c r="B14" s="23" t="n">
        <f aca="false">COUNTIF(Issues!$D$6:$D$505,$A14)</f>
        <v>1</v>
      </c>
      <c r="C14" s="23" t="n">
        <f aca="false">COUNTIFS(Issues!$D$6:$D$505,$A14,Issues!$H$6:$H$505,"Open")</f>
        <v>0</v>
      </c>
      <c r="D14" s="24" t="n">
        <f aca="false">SUMIF(Issues!$D$6:$D$505,$A14,Issues!$I$6:$I$505)/60</f>
        <v>0.25</v>
      </c>
      <c r="E14" s="25" t="n">
        <f aca="false">IF(SUM($B$10:$B$20)=0,"",B14/SUM($B$10:$B$20))</f>
        <v>0.25</v>
      </c>
    </row>
    <row r="15" customFormat="false" ht="15" hidden="false" customHeight="false" outlineLevel="0" collapsed="false">
      <c r="A15" s="22" t="s">
        <v>61</v>
      </c>
      <c r="B15" s="23" t="n">
        <f aca="false">COUNTIF(Issues!$D$6:$D$505,$A15)</f>
        <v>0</v>
      </c>
      <c r="C15" s="23" t="n">
        <f aca="false">COUNTIFS(Issues!$D$6:$D$505,$A15,Issues!$H$6:$H$505,"Open")</f>
        <v>0</v>
      </c>
      <c r="D15" s="24" t="n">
        <f aca="false">SUMIF(Issues!$D$6:$D$505,$A15,Issues!$I$6:$I$505)/60</f>
        <v>0</v>
      </c>
      <c r="E15" s="25" t="n">
        <f aca="false">IF(SUM($B$10:$B$20)=0,"",B15/SUM($B$10:$B$20))</f>
        <v>0</v>
      </c>
    </row>
    <row r="16" customFormat="false" ht="15" hidden="false" customHeight="false" outlineLevel="0" collapsed="false">
      <c r="A16" s="22" t="s">
        <v>62</v>
      </c>
      <c r="B16" s="23" t="n">
        <f aca="false">COUNTIF(Issues!$D$6:$D$505,$A16)</f>
        <v>0</v>
      </c>
      <c r="C16" s="23" t="n">
        <f aca="false">COUNTIFS(Issues!$D$6:$D$505,$A16,Issues!$H$6:$H$505,"Open")</f>
        <v>0</v>
      </c>
      <c r="D16" s="24" t="n">
        <f aca="false">SUMIF(Issues!$D$6:$D$505,$A16,Issues!$I$6:$I$505)/60</f>
        <v>0</v>
      </c>
      <c r="E16" s="25" t="n">
        <f aca="false">IF(SUM($B$10:$B$20)=0,"",B16/SUM($B$10:$B$20))</f>
        <v>0</v>
      </c>
    </row>
    <row r="17" customFormat="false" ht="15" hidden="false" customHeight="false" outlineLevel="0" collapsed="false">
      <c r="A17" s="22" t="s">
        <v>63</v>
      </c>
      <c r="B17" s="23" t="n">
        <f aca="false">COUNTIF(Issues!$D$6:$D$505,$A17)</f>
        <v>1</v>
      </c>
      <c r="C17" s="23" t="n">
        <f aca="false">COUNTIFS(Issues!$D$6:$D$505,$A17,Issues!$H$6:$H$505,"Open")</f>
        <v>0</v>
      </c>
      <c r="D17" s="24" t="n">
        <f aca="false">SUMIF(Issues!$D$6:$D$505,$A17,Issues!$I$6:$I$505)/60</f>
        <v>0.0833333333333333</v>
      </c>
      <c r="E17" s="25" t="n">
        <f aca="false">IF(SUM($B$10:$B$20)=0,"",B17/SUM($B$10:$B$20))</f>
        <v>0.25</v>
      </c>
    </row>
    <row r="18" customFormat="false" ht="15" hidden="false" customHeight="false" outlineLevel="0" collapsed="false">
      <c r="A18" s="22" t="s">
        <v>64</v>
      </c>
      <c r="B18" s="23" t="n">
        <f aca="false">COUNTIF(Issues!$D$6:$D$505,$A18)</f>
        <v>0</v>
      </c>
      <c r="C18" s="23" t="n">
        <f aca="false">COUNTIFS(Issues!$D$6:$D$505,$A18,Issues!$H$6:$H$505,"Open")</f>
        <v>0</v>
      </c>
      <c r="D18" s="24" t="n">
        <f aca="false">SUMIF(Issues!$D$6:$D$505,$A18,Issues!$I$6:$I$505)/60</f>
        <v>0</v>
      </c>
      <c r="E18" s="25" t="n">
        <f aca="false">IF(SUM($B$10:$B$20)=0,"",B18/SUM($B$10:$B$20))</f>
        <v>0</v>
      </c>
    </row>
    <row r="19" customFormat="false" ht="15" hidden="false" customHeight="false" outlineLevel="0" collapsed="false">
      <c r="A19" s="22" t="s">
        <v>65</v>
      </c>
      <c r="B19" s="23" t="n">
        <f aca="false">COUNTIF(Issues!$D$6:$D$505,$A19)</f>
        <v>0</v>
      </c>
      <c r="C19" s="23" t="n">
        <f aca="false">COUNTIFS(Issues!$D$6:$D$505,$A19,Issues!$H$6:$H$505,"Open")</f>
        <v>0</v>
      </c>
      <c r="D19" s="24" t="n">
        <f aca="false">SUMIF(Issues!$D$6:$D$505,$A19,Issues!$I$6:$I$505)/60</f>
        <v>0</v>
      </c>
      <c r="E19" s="25" t="n">
        <f aca="false">IF(SUM($B$10:$B$20)=0,"",B19/SUM($B$10:$B$20))</f>
        <v>0</v>
      </c>
    </row>
    <row r="20" customFormat="false" ht="15" hidden="false" customHeight="false" outlineLevel="0" collapsed="false">
      <c r="A20" s="22" t="s">
        <v>66</v>
      </c>
      <c r="B20" s="23" t="n">
        <f aca="false">COUNTIF(Issues!$D$6:$D$505,$A20)</f>
        <v>0</v>
      </c>
      <c r="C20" s="23" t="n">
        <f aca="false">COUNTIFS(Issues!$D$6:$D$505,$A20,Issues!$H$6:$H$505,"Open")</f>
        <v>0</v>
      </c>
      <c r="D20" s="24" t="n">
        <f aca="false">SUMIF(Issues!$D$6:$D$505,$A20,Issues!$I$6:$I$505)/60</f>
        <v>0</v>
      </c>
      <c r="E20" s="25" t="n">
        <f aca="false">IF(SUM($B$10:$B$20)=0,"",B20/SUM($B$10:$B$20))</f>
        <v>0</v>
      </c>
    </row>
    <row r="21" customFormat="false" ht="15" hidden="false" customHeight="false" outlineLevel="0" collapsed="false">
      <c r="A21" s="26" t="s">
        <v>67</v>
      </c>
    </row>
    <row r="23" customFormat="false" ht="15" hidden="false" customHeight="false" outlineLevel="0" collapsed="false">
      <c r="A23" s="3" t="s">
        <v>68</v>
      </c>
    </row>
    <row r="24" customFormat="false" ht="23.85" hidden="false" customHeight="false" outlineLevel="0" collapsed="false">
      <c r="A24" s="20" t="s">
        <v>69</v>
      </c>
      <c r="B24" s="21" t="s">
        <v>52</v>
      </c>
      <c r="C24" s="21" t="s">
        <v>53</v>
      </c>
      <c r="D24" s="21" t="s">
        <v>41</v>
      </c>
      <c r="E24" s="21" t="s">
        <v>70</v>
      </c>
      <c r="F24" s="21" t="s">
        <v>71</v>
      </c>
      <c r="G24" s="21" t="s">
        <v>72</v>
      </c>
    </row>
    <row r="25" customFormat="false" ht="15" hidden="false" customHeight="false" outlineLevel="0" collapsed="false">
      <c r="A25" s="22" t="str">
        <f aca="false">IF(Products!$A$6="","",Products!$A$6)</f>
        <v>Example: Weekly planner</v>
      </c>
      <c r="B25" s="27" t="n">
        <f aca="false">IF($A25="","",Products!C6)</f>
        <v>2</v>
      </c>
      <c r="C25" s="27" t="n">
        <f aca="false">IF($A25="","",Products!D6)</f>
        <v>0</v>
      </c>
      <c r="D25" s="27" t="n">
        <f aca="false">IF($A25="","",Products!E6)</f>
        <v>0</v>
      </c>
      <c r="E25" s="27" t="n">
        <f aca="false">IF($A25="","",Products!F6)</f>
        <v>1</v>
      </c>
      <c r="F25" s="28" t="n">
        <f aca="false">IF($A25="","",Products!G6)</f>
        <v>46031</v>
      </c>
      <c r="G25" s="29" t="str">
        <f aca="false">IF($A25="","",Products!H6)</f>
        <v>1.1</v>
      </c>
    </row>
    <row r="26" customFormat="false" ht="15" hidden="false" customHeight="false" outlineLevel="0" collapsed="false">
      <c r="A26" s="22" t="str">
        <f aca="false">IF(Products!$A$7="","",Products!$A$7)</f>
        <v>Example: Budget spreadsheet</v>
      </c>
      <c r="B26" s="27" t="n">
        <f aca="false">IF($A26="","",Products!C7)</f>
        <v>2</v>
      </c>
      <c r="C26" s="27" t="n">
        <f aca="false">IF($A26="","",Products!D7)</f>
        <v>1</v>
      </c>
      <c r="D26" s="27" t="n">
        <f aca="false">IF($A26="","",Products!E7)</f>
        <v>1</v>
      </c>
      <c r="E26" s="27" t="n">
        <f aca="false">IF($A26="","",Products!F7)</f>
        <v>1</v>
      </c>
      <c r="F26" s="28" t="n">
        <f aca="false">IF($A26="","",Products!G7)</f>
        <v>45963</v>
      </c>
      <c r="G26" s="29" t="str">
        <f aca="false">IF($A26="","",Products!H7)</f>
        <v>1.0</v>
      </c>
    </row>
    <row r="27" customFormat="false" ht="15" hidden="false" customHeight="false" outlineLevel="0" collapsed="false">
      <c r="A27" s="22" t="str">
        <f aca="false">IF(Products!$A$8="","",Products!$A$8)</f>
        <v/>
      </c>
      <c r="B27" s="27" t="str">
        <f aca="false">IF($A27="","",Products!C8)</f>
        <v/>
      </c>
      <c r="C27" s="27" t="str">
        <f aca="false">IF($A27="","",Products!D8)</f>
        <v/>
      </c>
      <c r="D27" s="27" t="str">
        <f aca="false">IF($A27="","",Products!E8)</f>
        <v/>
      </c>
      <c r="E27" s="27" t="str">
        <f aca="false">IF($A27="","",Products!F8)</f>
        <v/>
      </c>
      <c r="F27" s="28" t="str">
        <f aca="false">IF($A27="","",Products!G8)</f>
        <v/>
      </c>
      <c r="G27" s="29" t="str">
        <f aca="false">IF($A27="","",Products!H8)</f>
        <v/>
      </c>
    </row>
    <row r="28" customFormat="false" ht="15" hidden="false" customHeight="false" outlineLevel="0" collapsed="false">
      <c r="A28" s="22" t="str">
        <f aca="false">IF(Products!$A$9="","",Products!$A$9)</f>
        <v/>
      </c>
      <c r="B28" s="27" t="str">
        <f aca="false">IF($A28="","",Products!C9)</f>
        <v/>
      </c>
      <c r="C28" s="27" t="str">
        <f aca="false">IF($A28="","",Products!D9)</f>
        <v/>
      </c>
      <c r="D28" s="27" t="str">
        <f aca="false">IF($A28="","",Products!E9)</f>
        <v/>
      </c>
      <c r="E28" s="27" t="str">
        <f aca="false">IF($A28="","",Products!F9)</f>
        <v/>
      </c>
      <c r="F28" s="28" t="str">
        <f aca="false">IF($A28="","",Products!G9)</f>
        <v/>
      </c>
      <c r="G28" s="29" t="str">
        <f aca="false">IF($A28="","",Products!H9)</f>
        <v/>
      </c>
    </row>
    <row r="29" customFormat="false" ht="15" hidden="false" customHeight="false" outlineLevel="0" collapsed="false">
      <c r="A29" s="22" t="str">
        <f aca="false">IF(Products!$A$10="","",Products!$A$10)</f>
        <v/>
      </c>
      <c r="B29" s="27" t="str">
        <f aca="false">IF($A29="","",Products!C10)</f>
        <v/>
      </c>
      <c r="C29" s="27" t="str">
        <f aca="false">IF($A29="","",Products!D10)</f>
        <v/>
      </c>
      <c r="D29" s="27" t="str">
        <f aca="false">IF($A29="","",Products!E10)</f>
        <v/>
      </c>
      <c r="E29" s="27" t="str">
        <f aca="false">IF($A29="","",Products!F10)</f>
        <v/>
      </c>
      <c r="F29" s="28" t="str">
        <f aca="false">IF($A29="","",Products!G10)</f>
        <v/>
      </c>
      <c r="G29" s="29" t="str">
        <f aca="false">IF($A29="","",Products!H10)</f>
        <v/>
      </c>
    </row>
    <row r="30" customFormat="false" ht="15" hidden="false" customHeight="false" outlineLevel="0" collapsed="false">
      <c r="A30" s="22" t="str">
        <f aca="false">IF(Products!$A$11="","",Products!$A$11)</f>
        <v/>
      </c>
      <c r="B30" s="27" t="str">
        <f aca="false">IF($A30="","",Products!C11)</f>
        <v/>
      </c>
      <c r="C30" s="27" t="str">
        <f aca="false">IF($A30="","",Products!D11)</f>
        <v/>
      </c>
      <c r="D30" s="27" t="str">
        <f aca="false">IF($A30="","",Products!E11)</f>
        <v/>
      </c>
      <c r="E30" s="27" t="str">
        <f aca="false">IF($A30="","",Products!F11)</f>
        <v/>
      </c>
      <c r="F30" s="28" t="str">
        <f aca="false">IF($A30="","",Products!G11)</f>
        <v/>
      </c>
      <c r="G30" s="29" t="str">
        <f aca="false">IF($A30="","",Products!H11)</f>
        <v/>
      </c>
    </row>
    <row r="31" customFormat="false" ht="15" hidden="false" customHeight="false" outlineLevel="0" collapsed="false">
      <c r="A31" s="22" t="str">
        <f aca="false">IF(Products!$A$12="","",Products!$A$12)</f>
        <v/>
      </c>
      <c r="B31" s="27" t="str">
        <f aca="false">IF($A31="","",Products!C12)</f>
        <v/>
      </c>
      <c r="C31" s="27" t="str">
        <f aca="false">IF($A31="","",Products!D12)</f>
        <v/>
      </c>
      <c r="D31" s="27" t="str">
        <f aca="false">IF($A31="","",Products!E12)</f>
        <v/>
      </c>
      <c r="E31" s="27" t="str">
        <f aca="false">IF($A31="","",Products!F12)</f>
        <v/>
      </c>
      <c r="F31" s="28" t="str">
        <f aca="false">IF($A31="","",Products!G12)</f>
        <v/>
      </c>
      <c r="G31" s="29" t="str">
        <f aca="false">IF($A31="","",Products!H12)</f>
        <v/>
      </c>
    </row>
    <row r="32" customFormat="false" ht="15" hidden="false" customHeight="false" outlineLevel="0" collapsed="false">
      <c r="A32" s="22" t="str">
        <f aca="false">IF(Products!$A$13="","",Products!$A$13)</f>
        <v/>
      </c>
      <c r="B32" s="27" t="str">
        <f aca="false">IF($A32="","",Products!C13)</f>
        <v/>
      </c>
      <c r="C32" s="27" t="str">
        <f aca="false">IF($A32="","",Products!D13)</f>
        <v/>
      </c>
      <c r="D32" s="27" t="str">
        <f aca="false">IF($A32="","",Products!E13)</f>
        <v/>
      </c>
      <c r="E32" s="27" t="str">
        <f aca="false">IF($A32="","",Products!F13)</f>
        <v/>
      </c>
      <c r="F32" s="28" t="str">
        <f aca="false">IF($A32="","",Products!G13)</f>
        <v/>
      </c>
      <c r="G32" s="29" t="str">
        <f aca="false">IF($A32="","",Products!H13)</f>
        <v/>
      </c>
    </row>
    <row r="33" customFormat="false" ht="15" hidden="false" customHeight="false" outlineLevel="0" collapsed="false">
      <c r="A33" s="22" t="str">
        <f aca="false">IF(Products!$A$14="","",Products!$A$14)</f>
        <v/>
      </c>
      <c r="B33" s="27" t="str">
        <f aca="false">IF($A33="","",Products!C14)</f>
        <v/>
      </c>
      <c r="C33" s="27" t="str">
        <f aca="false">IF($A33="","",Products!D14)</f>
        <v/>
      </c>
      <c r="D33" s="27" t="str">
        <f aca="false">IF($A33="","",Products!E14)</f>
        <v/>
      </c>
      <c r="E33" s="27" t="str">
        <f aca="false">IF($A33="","",Products!F14)</f>
        <v/>
      </c>
      <c r="F33" s="28" t="str">
        <f aca="false">IF($A33="","",Products!G14)</f>
        <v/>
      </c>
      <c r="G33" s="29" t="str">
        <f aca="false">IF($A33="","",Products!H14)</f>
        <v/>
      </c>
    </row>
    <row r="34" customFormat="false" ht="15" hidden="false" customHeight="false" outlineLevel="0" collapsed="false">
      <c r="A34" s="22" t="str">
        <f aca="false">IF(Products!$A$15="","",Products!$A$15)</f>
        <v/>
      </c>
      <c r="B34" s="27" t="str">
        <f aca="false">IF($A34="","",Products!C15)</f>
        <v/>
      </c>
      <c r="C34" s="27" t="str">
        <f aca="false">IF($A34="","",Products!D15)</f>
        <v/>
      </c>
      <c r="D34" s="27" t="str">
        <f aca="false">IF($A34="","",Products!E15)</f>
        <v/>
      </c>
      <c r="E34" s="27" t="str">
        <f aca="false">IF($A34="","",Products!F15)</f>
        <v/>
      </c>
      <c r="F34" s="28" t="str">
        <f aca="false">IF($A34="","",Products!G15)</f>
        <v/>
      </c>
      <c r="G34" s="29" t="str">
        <f aca="false">IF($A34="","",Products!H15)</f>
        <v/>
      </c>
    </row>
    <row r="35" customFormat="false" ht="15" hidden="false" customHeight="false" outlineLevel="0" collapsed="false">
      <c r="A35" s="22" t="str">
        <f aca="false">IF(Products!$A$16="","",Products!$A$16)</f>
        <v/>
      </c>
      <c r="B35" s="27" t="str">
        <f aca="false">IF($A35="","",Products!C16)</f>
        <v/>
      </c>
      <c r="C35" s="27" t="str">
        <f aca="false">IF($A35="","",Products!D16)</f>
        <v/>
      </c>
      <c r="D35" s="27" t="str">
        <f aca="false">IF($A35="","",Products!E16)</f>
        <v/>
      </c>
      <c r="E35" s="27" t="str">
        <f aca="false">IF($A35="","",Products!F16)</f>
        <v/>
      </c>
      <c r="F35" s="28" t="str">
        <f aca="false">IF($A35="","",Products!G16)</f>
        <v/>
      </c>
      <c r="G35" s="29" t="str">
        <f aca="false">IF($A35="","",Products!H16)</f>
        <v/>
      </c>
    </row>
    <row r="36" customFormat="false" ht="15" hidden="false" customHeight="false" outlineLevel="0" collapsed="false">
      <c r="A36" s="22" t="str">
        <f aca="false">IF(Products!$A$17="","",Products!$A$17)</f>
        <v/>
      </c>
      <c r="B36" s="27" t="str">
        <f aca="false">IF($A36="","",Products!C17)</f>
        <v/>
      </c>
      <c r="C36" s="27" t="str">
        <f aca="false">IF($A36="","",Products!D17)</f>
        <v/>
      </c>
      <c r="D36" s="27" t="str">
        <f aca="false">IF($A36="","",Products!E17)</f>
        <v/>
      </c>
      <c r="E36" s="27" t="str">
        <f aca="false">IF($A36="","",Products!F17)</f>
        <v/>
      </c>
      <c r="F36" s="28" t="str">
        <f aca="false">IF($A36="","",Products!G17)</f>
        <v/>
      </c>
      <c r="G36" s="29" t="str">
        <f aca="false">IF($A36="","",Products!H17)</f>
        <v/>
      </c>
    </row>
    <row r="37" customFormat="false" ht="15" hidden="false" customHeight="false" outlineLevel="0" collapsed="false">
      <c r="A37" s="22" t="str">
        <f aca="false">IF(Products!$A$18="","",Products!$A$18)</f>
        <v/>
      </c>
      <c r="B37" s="27" t="str">
        <f aca="false">IF($A37="","",Products!C18)</f>
        <v/>
      </c>
      <c r="C37" s="27" t="str">
        <f aca="false">IF($A37="","",Products!D18)</f>
        <v/>
      </c>
      <c r="D37" s="27" t="str">
        <f aca="false">IF($A37="","",Products!E18)</f>
        <v/>
      </c>
      <c r="E37" s="27" t="str">
        <f aca="false">IF($A37="","",Products!F18)</f>
        <v/>
      </c>
      <c r="F37" s="28" t="str">
        <f aca="false">IF($A37="","",Products!G18)</f>
        <v/>
      </c>
      <c r="G37" s="29" t="str">
        <f aca="false">IF($A37="","",Products!H18)</f>
        <v/>
      </c>
    </row>
    <row r="38" customFormat="false" ht="15" hidden="false" customHeight="false" outlineLevel="0" collapsed="false">
      <c r="A38" s="22" t="str">
        <f aca="false">IF(Products!$A$19="","",Products!$A$19)</f>
        <v/>
      </c>
      <c r="B38" s="27" t="str">
        <f aca="false">IF($A38="","",Products!C19)</f>
        <v/>
      </c>
      <c r="C38" s="27" t="str">
        <f aca="false">IF($A38="","",Products!D19)</f>
        <v/>
      </c>
      <c r="D38" s="27" t="str">
        <f aca="false">IF($A38="","",Products!E19)</f>
        <v/>
      </c>
      <c r="E38" s="27" t="str">
        <f aca="false">IF($A38="","",Products!F19)</f>
        <v/>
      </c>
      <c r="F38" s="28" t="str">
        <f aca="false">IF($A38="","",Products!G19)</f>
        <v/>
      </c>
      <c r="G38" s="29" t="str">
        <f aca="false">IF($A38="","",Products!H19)</f>
        <v/>
      </c>
    </row>
    <row r="39" customFormat="false" ht="15" hidden="false" customHeight="false" outlineLevel="0" collapsed="false">
      <c r="A39" s="22" t="str">
        <f aca="false">IF(Products!$A$20="","",Products!$A$20)</f>
        <v/>
      </c>
      <c r="B39" s="27" t="str">
        <f aca="false">IF($A39="","",Products!C20)</f>
        <v/>
      </c>
      <c r="C39" s="27" t="str">
        <f aca="false">IF($A39="","",Products!D20)</f>
        <v/>
      </c>
      <c r="D39" s="27" t="str">
        <f aca="false">IF($A39="","",Products!E20)</f>
        <v/>
      </c>
      <c r="E39" s="27" t="str">
        <f aca="false">IF($A39="","",Products!F20)</f>
        <v/>
      </c>
      <c r="F39" s="28" t="str">
        <f aca="false">IF($A39="","",Products!G20)</f>
        <v/>
      </c>
      <c r="G39" s="29" t="str">
        <f aca="false">IF($A39="","",Products!H20)</f>
        <v/>
      </c>
    </row>
    <row r="40" customFormat="false" ht="15" hidden="false" customHeight="false" outlineLevel="0" collapsed="false">
      <c r="A40" s="22" t="str">
        <f aca="false">IF(Products!$A$21="","",Products!$A$21)</f>
        <v/>
      </c>
      <c r="B40" s="27" t="str">
        <f aca="false">IF($A40="","",Products!C21)</f>
        <v/>
      </c>
      <c r="C40" s="27" t="str">
        <f aca="false">IF($A40="","",Products!D21)</f>
        <v/>
      </c>
      <c r="D40" s="27" t="str">
        <f aca="false">IF($A40="","",Products!E21)</f>
        <v/>
      </c>
      <c r="E40" s="27" t="str">
        <f aca="false">IF($A40="","",Products!F21)</f>
        <v/>
      </c>
      <c r="F40" s="28" t="str">
        <f aca="false">IF($A40="","",Products!G21)</f>
        <v/>
      </c>
      <c r="G40" s="29" t="str">
        <f aca="false">IF($A40="","",Products!H21)</f>
        <v/>
      </c>
    </row>
    <row r="41" customFormat="false" ht="15" hidden="false" customHeight="false" outlineLevel="0" collapsed="false">
      <c r="A41" s="22" t="str">
        <f aca="false">IF(Products!$A$22="","",Products!$A$22)</f>
        <v/>
      </c>
      <c r="B41" s="27" t="str">
        <f aca="false">IF($A41="","",Products!C22)</f>
        <v/>
      </c>
      <c r="C41" s="27" t="str">
        <f aca="false">IF($A41="","",Products!D22)</f>
        <v/>
      </c>
      <c r="D41" s="27" t="str">
        <f aca="false">IF($A41="","",Products!E22)</f>
        <v/>
      </c>
      <c r="E41" s="27" t="str">
        <f aca="false">IF($A41="","",Products!F22)</f>
        <v/>
      </c>
      <c r="F41" s="28" t="str">
        <f aca="false">IF($A41="","",Products!G22)</f>
        <v/>
      </c>
      <c r="G41" s="29" t="str">
        <f aca="false">IF($A41="","",Products!H22)</f>
        <v/>
      </c>
    </row>
    <row r="42" customFormat="false" ht="15" hidden="false" customHeight="false" outlineLevel="0" collapsed="false">
      <c r="A42" s="22" t="str">
        <f aca="false">IF(Products!$A$23="","",Products!$A$23)</f>
        <v/>
      </c>
      <c r="B42" s="27" t="str">
        <f aca="false">IF($A42="","",Products!C23)</f>
        <v/>
      </c>
      <c r="C42" s="27" t="str">
        <f aca="false">IF($A42="","",Products!D23)</f>
        <v/>
      </c>
      <c r="D42" s="27" t="str">
        <f aca="false">IF($A42="","",Products!E23)</f>
        <v/>
      </c>
      <c r="E42" s="27" t="str">
        <f aca="false">IF($A42="","",Products!F23)</f>
        <v/>
      </c>
      <c r="F42" s="28" t="str">
        <f aca="false">IF($A42="","",Products!G23)</f>
        <v/>
      </c>
      <c r="G42" s="29" t="str">
        <f aca="false">IF($A42="","",Products!H23)</f>
        <v/>
      </c>
    </row>
    <row r="43" customFormat="false" ht="15" hidden="false" customHeight="false" outlineLevel="0" collapsed="false">
      <c r="A43" s="22" t="str">
        <f aca="false">IF(Products!$A$24="","",Products!$A$24)</f>
        <v/>
      </c>
      <c r="B43" s="27" t="str">
        <f aca="false">IF($A43="","",Products!C24)</f>
        <v/>
      </c>
      <c r="C43" s="27" t="str">
        <f aca="false">IF($A43="","",Products!D24)</f>
        <v/>
      </c>
      <c r="D43" s="27" t="str">
        <f aca="false">IF($A43="","",Products!E24)</f>
        <v/>
      </c>
      <c r="E43" s="27" t="str">
        <f aca="false">IF($A43="","",Products!F24)</f>
        <v/>
      </c>
      <c r="F43" s="28" t="str">
        <f aca="false">IF($A43="","",Products!G24)</f>
        <v/>
      </c>
      <c r="G43" s="29" t="str">
        <f aca="false">IF($A43="","",Products!H24)</f>
        <v/>
      </c>
    </row>
    <row r="44" customFormat="false" ht="15" hidden="false" customHeight="false" outlineLevel="0" collapsed="false">
      <c r="A44" s="22" t="str">
        <f aca="false">IF(Products!$A$25="","",Products!$A$25)</f>
        <v/>
      </c>
      <c r="B44" s="27" t="str">
        <f aca="false">IF($A44="","",Products!C25)</f>
        <v/>
      </c>
      <c r="C44" s="27" t="str">
        <f aca="false">IF($A44="","",Products!D25)</f>
        <v/>
      </c>
      <c r="D44" s="27" t="str">
        <f aca="false">IF($A44="","",Products!E25)</f>
        <v/>
      </c>
      <c r="E44" s="27" t="str">
        <f aca="false">IF($A44="","",Products!F25)</f>
        <v/>
      </c>
      <c r="F44" s="28" t="str">
        <f aca="false">IF($A44="","",Products!G25)</f>
        <v/>
      </c>
      <c r="G44" s="29" t="str">
        <f aca="false">IF($A44="","",Products!H25)</f>
        <v/>
      </c>
    </row>
    <row r="45" customFormat="false" ht="15" hidden="false" customHeight="false" outlineLevel="0" collapsed="false">
      <c r="A45" s="22" t="str">
        <f aca="false">IF(Products!$A$26="","",Products!$A$26)</f>
        <v/>
      </c>
      <c r="B45" s="27" t="str">
        <f aca="false">IF($A45="","",Products!C26)</f>
        <v/>
      </c>
      <c r="C45" s="27" t="str">
        <f aca="false">IF($A45="","",Products!D26)</f>
        <v/>
      </c>
      <c r="D45" s="27" t="str">
        <f aca="false">IF($A45="","",Products!E26)</f>
        <v/>
      </c>
      <c r="E45" s="27" t="str">
        <f aca="false">IF($A45="","",Products!F26)</f>
        <v/>
      </c>
      <c r="F45" s="28" t="str">
        <f aca="false">IF($A45="","",Products!G26)</f>
        <v/>
      </c>
      <c r="G45" s="29" t="str">
        <f aca="false">IF($A45="","",Products!H26)</f>
        <v/>
      </c>
    </row>
    <row r="46" customFormat="false" ht="15" hidden="false" customHeight="false" outlineLevel="0" collapsed="false">
      <c r="A46" s="22" t="str">
        <f aca="false">IF(Products!$A$27="","",Products!$A$27)</f>
        <v/>
      </c>
      <c r="B46" s="27" t="str">
        <f aca="false">IF($A46="","",Products!C27)</f>
        <v/>
      </c>
      <c r="C46" s="27" t="str">
        <f aca="false">IF($A46="","",Products!D27)</f>
        <v/>
      </c>
      <c r="D46" s="27" t="str">
        <f aca="false">IF($A46="","",Products!E27)</f>
        <v/>
      </c>
      <c r="E46" s="27" t="str">
        <f aca="false">IF($A46="","",Products!F27)</f>
        <v/>
      </c>
      <c r="F46" s="28" t="str">
        <f aca="false">IF($A46="","",Products!G27)</f>
        <v/>
      </c>
      <c r="G46" s="29" t="str">
        <f aca="false">IF($A46="","",Products!H27)</f>
        <v/>
      </c>
    </row>
    <row r="47" customFormat="false" ht="15" hidden="false" customHeight="false" outlineLevel="0" collapsed="false">
      <c r="A47" s="22" t="str">
        <f aca="false">IF(Products!$A$28="","",Products!$A$28)</f>
        <v/>
      </c>
      <c r="B47" s="27" t="str">
        <f aca="false">IF($A47="","",Products!C28)</f>
        <v/>
      </c>
      <c r="C47" s="27" t="str">
        <f aca="false">IF($A47="","",Products!D28)</f>
        <v/>
      </c>
      <c r="D47" s="27" t="str">
        <f aca="false">IF($A47="","",Products!E28)</f>
        <v/>
      </c>
      <c r="E47" s="27" t="str">
        <f aca="false">IF($A47="","",Products!F28)</f>
        <v/>
      </c>
      <c r="F47" s="28" t="str">
        <f aca="false">IF($A47="","",Products!G28)</f>
        <v/>
      </c>
      <c r="G47" s="29" t="str">
        <f aca="false">IF($A47="","",Products!H28)</f>
        <v/>
      </c>
    </row>
    <row r="48" customFormat="false" ht="15" hidden="false" customHeight="false" outlineLevel="0" collapsed="false">
      <c r="A48" s="22" t="str">
        <f aca="false">IF(Products!$A$29="","",Products!$A$29)</f>
        <v/>
      </c>
      <c r="B48" s="27" t="str">
        <f aca="false">IF($A48="","",Products!C29)</f>
        <v/>
      </c>
      <c r="C48" s="27" t="str">
        <f aca="false">IF($A48="","",Products!D29)</f>
        <v/>
      </c>
      <c r="D48" s="27" t="str">
        <f aca="false">IF($A48="","",Products!E29)</f>
        <v/>
      </c>
      <c r="E48" s="27" t="str">
        <f aca="false">IF($A48="","",Products!F29)</f>
        <v/>
      </c>
      <c r="F48" s="28" t="str">
        <f aca="false">IF($A48="","",Products!G29)</f>
        <v/>
      </c>
      <c r="G48" s="29" t="str">
        <f aca="false">IF($A48="","",Products!H29)</f>
        <v/>
      </c>
    </row>
    <row r="49" customFormat="false" ht="15" hidden="false" customHeight="false" outlineLevel="0" collapsed="false">
      <c r="A49" s="22" t="str">
        <f aca="false">IF(Products!$A$30="","",Products!$A$30)</f>
        <v/>
      </c>
      <c r="B49" s="27" t="str">
        <f aca="false">IF($A49="","",Products!C30)</f>
        <v/>
      </c>
      <c r="C49" s="27" t="str">
        <f aca="false">IF($A49="","",Products!D30)</f>
        <v/>
      </c>
      <c r="D49" s="27" t="str">
        <f aca="false">IF($A49="","",Products!E30)</f>
        <v/>
      </c>
      <c r="E49" s="27" t="str">
        <f aca="false">IF($A49="","",Products!F30)</f>
        <v/>
      </c>
      <c r="F49" s="28" t="str">
        <f aca="false">IF($A49="","",Products!G30)</f>
        <v/>
      </c>
      <c r="G49" s="29" t="str">
        <f aca="false">IF($A49="","",Products!H30)</f>
        <v/>
      </c>
    </row>
    <row r="50" customFormat="false" ht="15" hidden="false" customHeight="false" outlineLevel="0" collapsed="false">
      <c r="A50" s="22" t="str">
        <f aca="false">IF(Products!$A$31="","",Products!$A$31)</f>
        <v/>
      </c>
      <c r="B50" s="27" t="str">
        <f aca="false">IF($A50="","",Products!C31)</f>
        <v/>
      </c>
      <c r="C50" s="27" t="str">
        <f aca="false">IF($A50="","",Products!D31)</f>
        <v/>
      </c>
      <c r="D50" s="27" t="str">
        <f aca="false">IF($A50="","",Products!E31)</f>
        <v/>
      </c>
      <c r="E50" s="27" t="str">
        <f aca="false">IF($A50="","",Products!F31)</f>
        <v/>
      </c>
      <c r="F50" s="28" t="str">
        <f aca="false">IF($A50="","",Products!G31)</f>
        <v/>
      </c>
      <c r="G50" s="29" t="str">
        <f aca="false">IF($A50="","",Products!H31)</f>
        <v/>
      </c>
    </row>
    <row r="51" customFormat="false" ht="15" hidden="false" customHeight="false" outlineLevel="0" collapsed="false">
      <c r="A51" s="22" t="str">
        <f aca="false">IF(Products!$A$32="","",Products!$A$32)</f>
        <v/>
      </c>
      <c r="B51" s="27" t="str">
        <f aca="false">IF($A51="","",Products!C32)</f>
        <v/>
      </c>
      <c r="C51" s="27" t="str">
        <f aca="false">IF($A51="","",Products!D32)</f>
        <v/>
      </c>
      <c r="D51" s="27" t="str">
        <f aca="false">IF($A51="","",Products!E32)</f>
        <v/>
      </c>
      <c r="E51" s="27" t="str">
        <f aca="false">IF($A51="","",Products!F32)</f>
        <v/>
      </c>
      <c r="F51" s="28" t="str">
        <f aca="false">IF($A51="","",Products!G32)</f>
        <v/>
      </c>
      <c r="G51" s="29" t="str">
        <f aca="false">IF($A51="","",Products!H32)</f>
        <v/>
      </c>
    </row>
    <row r="52" customFormat="false" ht="15" hidden="false" customHeight="false" outlineLevel="0" collapsed="false">
      <c r="A52" s="22" t="str">
        <f aca="false">IF(Products!$A$33="","",Products!$A$33)</f>
        <v/>
      </c>
      <c r="B52" s="27" t="str">
        <f aca="false">IF($A52="","",Products!C33)</f>
        <v/>
      </c>
      <c r="C52" s="27" t="str">
        <f aca="false">IF($A52="","",Products!D33)</f>
        <v/>
      </c>
      <c r="D52" s="27" t="str">
        <f aca="false">IF($A52="","",Products!E33)</f>
        <v/>
      </c>
      <c r="E52" s="27" t="str">
        <f aca="false">IF($A52="","",Products!F33)</f>
        <v/>
      </c>
      <c r="F52" s="28" t="str">
        <f aca="false">IF($A52="","",Products!G33)</f>
        <v/>
      </c>
      <c r="G52" s="29" t="str">
        <f aca="false">IF($A52="","",Products!H33)</f>
        <v/>
      </c>
    </row>
    <row r="53" customFormat="false" ht="15" hidden="false" customHeight="false" outlineLevel="0" collapsed="false">
      <c r="A53" s="22" t="str">
        <f aca="false">IF(Products!$A$34="","",Products!$A$34)</f>
        <v/>
      </c>
      <c r="B53" s="27" t="str">
        <f aca="false">IF($A53="","",Products!C34)</f>
        <v/>
      </c>
      <c r="C53" s="27" t="str">
        <f aca="false">IF($A53="","",Products!D34)</f>
        <v/>
      </c>
      <c r="D53" s="27" t="str">
        <f aca="false">IF($A53="","",Products!E34)</f>
        <v/>
      </c>
      <c r="E53" s="27" t="str">
        <f aca="false">IF($A53="","",Products!F34)</f>
        <v/>
      </c>
      <c r="F53" s="28" t="str">
        <f aca="false">IF($A53="","",Products!G34)</f>
        <v/>
      </c>
      <c r="G53" s="29" t="str">
        <f aca="false">IF($A53="","",Products!H34)</f>
        <v/>
      </c>
    </row>
    <row r="54" customFormat="false" ht="15" hidden="false" customHeight="false" outlineLevel="0" collapsed="false">
      <c r="A54" s="22" t="str">
        <f aca="false">IF(Products!$A$35="","",Products!$A$35)</f>
        <v/>
      </c>
      <c r="B54" s="27" t="str">
        <f aca="false">IF($A54="","",Products!C35)</f>
        <v/>
      </c>
      <c r="C54" s="27" t="str">
        <f aca="false">IF($A54="","",Products!D35)</f>
        <v/>
      </c>
      <c r="D54" s="27" t="str">
        <f aca="false">IF($A54="","",Products!E35)</f>
        <v/>
      </c>
      <c r="E54" s="27" t="str">
        <f aca="false">IF($A54="","",Products!F35)</f>
        <v/>
      </c>
      <c r="F54" s="28" t="str">
        <f aca="false">IF($A54="","",Products!G35)</f>
        <v/>
      </c>
      <c r="G54" s="29" t="str">
        <f aca="false">IF($A54="","",Products!H35)</f>
        <v/>
      </c>
    </row>
    <row r="55" customFormat="false" ht="15" hidden="false" customHeight="false" outlineLevel="0" collapsed="false">
      <c r="A55" s="22" t="str">
        <f aca="false">IF(Products!$A$36="","",Products!$A$36)</f>
        <v/>
      </c>
      <c r="B55" s="27" t="str">
        <f aca="false">IF($A55="","",Products!C36)</f>
        <v/>
      </c>
      <c r="C55" s="27" t="str">
        <f aca="false">IF($A55="","",Products!D36)</f>
        <v/>
      </c>
      <c r="D55" s="27" t="str">
        <f aca="false">IF($A55="","",Products!E36)</f>
        <v/>
      </c>
      <c r="E55" s="27" t="str">
        <f aca="false">IF($A55="","",Products!F36)</f>
        <v/>
      </c>
      <c r="F55" s="28" t="str">
        <f aca="false">IF($A55="","",Products!G36)</f>
        <v/>
      </c>
      <c r="G55" s="29" t="str">
        <f aca="false">IF($A55="","",Products!H36)</f>
        <v/>
      </c>
    </row>
    <row r="56" customFormat="false" ht="15" hidden="false" customHeight="false" outlineLevel="0" collapsed="false">
      <c r="A56" s="22" t="str">
        <f aca="false">IF(Products!$A$37="","",Products!$A$37)</f>
        <v/>
      </c>
      <c r="B56" s="27" t="str">
        <f aca="false">IF($A56="","",Products!C37)</f>
        <v/>
      </c>
      <c r="C56" s="27" t="str">
        <f aca="false">IF($A56="","",Products!D37)</f>
        <v/>
      </c>
      <c r="D56" s="27" t="str">
        <f aca="false">IF($A56="","",Products!E37)</f>
        <v/>
      </c>
      <c r="E56" s="27" t="str">
        <f aca="false">IF($A56="","",Products!F37)</f>
        <v/>
      </c>
      <c r="F56" s="28" t="str">
        <f aca="false">IF($A56="","",Products!G37)</f>
        <v/>
      </c>
      <c r="G56" s="29" t="str">
        <f aca="false">IF($A56="","",Products!H37)</f>
        <v/>
      </c>
    </row>
    <row r="57" customFormat="false" ht="15" hidden="false" customHeight="false" outlineLevel="0" collapsed="false">
      <c r="A57" s="22" t="str">
        <f aca="false">IF(Products!$A$38="","",Products!$A$38)</f>
        <v/>
      </c>
      <c r="B57" s="27" t="str">
        <f aca="false">IF($A57="","",Products!C38)</f>
        <v/>
      </c>
      <c r="C57" s="27" t="str">
        <f aca="false">IF($A57="","",Products!D38)</f>
        <v/>
      </c>
      <c r="D57" s="27" t="str">
        <f aca="false">IF($A57="","",Products!E38)</f>
        <v/>
      </c>
      <c r="E57" s="27" t="str">
        <f aca="false">IF($A57="","",Products!F38)</f>
        <v/>
      </c>
      <c r="F57" s="28" t="str">
        <f aca="false">IF($A57="","",Products!G38)</f>
        <v/>
      </c>
      <c r="G57" s="29" t="str">
        <f aca="false">IF($A57="","",Products!H38)</f>
        <v/>
      </c>
    </row>
    <row r="58" customFormat="false" ht="15" hidden="false" customHeight="false" outlineLevel="0" collapsed="false">
      <c r="A58" s="22" t="str">
        <f aca="false">IF(Products!$A$39="","",Products!$A$39)</f>
        <v/>
      </c>
      <c r="B58" s="27" t="str">
        <f aca="false">IF($A58="","",Products!C39)</f>
        <v/>
      </c>
      <c r="C58" s="27" t="str">
        <f aca="false">IF($A58="","",Products!D39)</f>
        <v/>
      </c>
      <c r="D58" s="27" t="str">
        <f aca="false">IF($A58="","",Products!E39)</f>
        <v/>
      </c>
      <c r="E58" s="27" t="str">
        <f aca="false">IF($A58="","",Products!F39)</f>
        <v/>
      </c>
      <c r="F58" s="28" t="str">
        <f aca="false">IF($A58="","",Products!G39)</f>
        <v/>
      </c>
      <c r="G58" s="29" t="str">
        <f aca="false">IF($A58="","",Products!H39)</f>
        <v/>
      </c>
    </row>
    <row r="59" customFormat="false" ht="15" hidden="false" customHeight="false" outlineLevel="0" collapsed="false">
      <c r="A59" s="22" t="str">
        <f aca="false">IF(Products!$A$40="","",Products!$A$40)</f>
        <v/>
      </c>
      <c r="B59" s="27" t="str">
        <f aca="false">IF($A59="","",Products!C40)</f>
        <v/>
      </c>
      <c r="C59" s="27" t="str">
        <f aca="false">IF($A59="","",Products!D40)</f>
        <v/>
      </c>
      <c r="D59" s="27" t="str">
        <f aca="false">IF($A59="","",Products!E40)</f>
        <v/>
      </c>
      <c r="E59" s="27" t="str">
        <f aca="false">IF($A59="","",Products!F40)</f>
        <v/>
      </c>
      <c r="F59" s="28" t="str">
        <f aca="false">IF($A59="","",Products!G40)</f>
        <v/>
      </c>
      <c r="G59" s="29" t="str">
        <f aca="false">IF($A59="","",Products!H40)</f>
        <v/>
      </c>
    </row>
    <row r="60" customFormat="false" ht="15" hidden="false" customHeight="false" outlineLevel="0" collapsed="false">
      <c r="A60" s="22" t="str">
        <f aca="false">IF(Products!$A$41="","",Products!$A$41)</f>
        <v/>
      </c>
      <c r="B60" s="27" t="str">
        <f aca="false">IF($A60="","",Products!C41)</f>
        <v/>
      </c>
      <c r="C60" s="27" t="str">
        <f aca="false">IF($A60="","",Products!D41)</f>
        <v/>
      </c>
      <c r="D60" s="27" t="str">
        <f aca="false">IF($A60="","",Products!E41)</f>
        <v/>
      </c>
      <c r="E60" s="27" t="str">
        <f aca="false">IF($A60="","",Products!F41)</f>
        <v/>
      </c>
      <c r="F60" s="28" t="str">
        <f aca="false">IF($A60="","",Products!G41)</f>
        <v/>
      </c>
      <c r="G60" s="29" t="str">
        <f aca="false">IF($A60="","",Products!H41)</f>
        <v/>
      </c>
    </row>
    <row r="61" customFormat="false" ht="15" hidden="false" customHeight="false" outlineLevel="0" collapsed="false">
      <c r="A61" s="22" t="str">
        <f aca="false">IF(Products!$A$42="","",Products!$A$42)</f>
        <v/>
      </c>
      <c r="B61" s="27" t="str">
        <f aca="false">IF($A61="","",Products!C42)</f>
        <v/>
      </c>
      <c r="C61" s="27" t="str">
        <f aca="false">IF($A61="","",Products!D42)</f>
        <v/>
      </c>
      <c r="D61" s="27" t="str">
        <f aca="false">IF($A61="","",Products!E42)</f>
        <v/>
      </c>
      <c r="E61" s="27" t="str">
        <f aca="false">IF($A61="","",Products!F42)</f>
        <v/>
      </c>
      <c r="F61" s="28" t="str">
        <f aca="false">IF($A61="","",Products!G42)</f>
        <v/>
      </c>
      <c r="G61" s="29" t="str">
        <f aca="false">IF($A61="","",Products!H42)</f>
        <v/>
      </c>
    </row>
    <row r="62" customFormat="false" ht="15" hidden="false" customHeight="false" outlineLevel="0" collapsed="false">
      <c r="A62" s="22" t="str">
        <f aca="false">IF(Products!$A$43="","",Products!$A$43)</f>
        <v/>
      </c>
      <c r="B62" s="27" t="str">
        <f aca="false">IF($A62="","",Products!C43)</f>
        <v/>
      </c>
      <c r="C62" s="27" t="str">
        <f aca="false">IF($A62="","",Products!D43)</f>
        <v/>
      </c>
      <c r="D62" s="27" t="str">
        <f aca="false">IF($A62="","",Products!E43)</f>
        <v/>
      </c>
      <c r="E62" s="27" t="str">
        <f aca="false">IF($A62="","",Products!F43)</f>
        <v/>
      </c>
      <c r="F62" s="28" t="str">
        <f aca="false">IF($A62="","",Products!G43)</f>
        <v/>
      </c>
      <c r="G62" s="29" t="str">
        <f aca="false">IF($A62="","",Products!H43)</f>
        <v/>
      </c>
    </row>
    <row r="63" customFormat="false" ht="15" hidden="false" customHeight="false" outlineLevel="0" collapsed="false">
      <c r="A63" s="22" t="str">
        <f aca="false">IF(Products!$A$44="","",Products!$A$44)</f>
        <v/>
      </c>
      <c r="B63" s="27" t="str">
        <f aca="false">IF($A63="","",Products!C44)</f>
        <v/>
      </c>
      <c r="C63" s="27" t="str">
        <f aca="false">IF($A63="","",Products!D44)</f>
        <v/>
      </c>
      <c r="D63" s="27" t="str">
        <f aca="false">IF($A63="","",Products!E44)</f>
        <v/>
      </c>
      <c r="E63" s="27" t="str">
        <f aca="false">IF($A63="","",Products!F44)</f>
        <v/>
      </c>
      <c r="F63" s="28" t="str">
        <f aca="false">IF($A63="","",Products!G44)</f>
        <v/>
      </c>
      <c r="G63" s="29" t="str">
        <f aca="false">IF($A63="","",Products!H44)</f>
        <v/>
      </c>
    </row>
    <row r="64" customFormat="false" ht="15" hidden="false" customHeight="false" outlineLevel="0" collapsed="false">
      <c r="A64" s="22" t="str">
        <f aca="false">IF(Products!$A$45="","",Products!$A$45)</f>
        <v/>
      </c>
      <c r="B64" s="27" t="str">
        <f aca="false">IF($A64="","",Products!C45)</f>
        <v/>
      </c>
      <c r="C64" s="27" t="str">
        <f aca="false">IF($A64="","",Products!D45)</f>
        <v/>
      </c>
      <c r="D64" s="27" t="str">
        <f aca="false">IF($A64="","",Products!E45)</f>
        <v/>
      </c>
      <c r="E64" s="27" t="str">
        <f aca="false">IF($A64="","",Products!F45)</f>
        <v/>
      </c>
      <c r="F64" s="28" t="str">
        <f aca="false">IF($A64="","",Products!G45)</f>
        <v/>
      </c>
      <c r="G64" s="29" t="str">
        <f aca="false">IF($A64="","",Products!H45)</f>
        <v/>
      </c>
    </row>
    <row r="65" customFormat="false" ht="15" hidden="false" customHeight="false" outlineLevel="0" collapsed="false">
      <c r="A65" s="22" t="str">
        <f aca="false">IF(Products!$A$46="","",Products!$A$46)</f>
        <v/>
      </c>
      <c r="B65" s="27" t="str">
        <f aca="false">IF($A65="","",Products!C46)</f>
        <v/>
      </c>
      <c r="C65" s="27" t="str">
        <f aca="false">IF($A65="","",Products!D46)</f>
        <v/>
      </c>
      <c r="D65" s="27" t="str">
        <f aca="false">IF($A65="","",Products!E46)</f>
        <v/>
      </c>
      <c r="E65" s="27" t="str">
        <f aca="false">IF($A65="","",Products!F46)</f>
        <v/>
      </c>
      <c r="F65" s="28" t="str">
        <f aca="false">IF($A65="","",Products!G46)</f>
        <v/>
      </c>
      <c r="G65" s="29" t="str">
        <f aca="false">IF($A65="","",Products!H46)</f>
        <v/>
      </c>
    </row>
    <row r="66" customFormat="false" ht="15" hidden="false" customHeight="false" outlineLevel="0" collapsed="false">
      <c r="A66" s="22" t="str">
        <f aca="false">IF(Products!$A$47="","",Products!$A$47)</f>
        <v/>
      </c>
      <c r="B66" s="27" t="str">
        <f aca="false">IF($A66="","",Products!C47)</f>
        <v/>
      </c>
      <c r="C66" s="27" t="str">
        <f aca="false">IF($A66="","",Products!D47)</f>
        <v/>
      </c>
      <c r="D66" s="27" t="str">
        <f aca="false">IF($A66="","",Products!E47)</f>
        <v/>
      </c>
      <c r="E66" s="27" t="str">
        <f aca="false">IF($A66="","",Products!F47)</f>
        <v/>
      </c>
      <c r="F66" s="28" t="str">
        <f aca="false">IF($A66="","",Products!G47)</f>
        <v/>
      </c>
      <c r="G66" s="29" t="str">
        <f aca="false">IF($A66="","",Products!H47)</f>
        <v/>
      </c>
    </row>
    <row r="67" customFormat="false" ht="15" hidden="false" customHeight="false" outlineLevel="0" collapsed="false">
      <c r="A67" s="22" t="str">
        <f aca="false">IF(Products!$A$48="","",Products!$A$48)</f>
        <v/>
      </c>
      <c r="B67" s="27" t="str">
        <f aca="false">IF($A67="","",Products!C48)</f>
        <v/>
      </c>
      <c r="C67" s="27" t="str">
        <f aca="false">IF($A67="","",Products!D48)</f>
        <v/>
      </c>
      <c r="D67" s="27" t="str">
        <f aca="false">IF($A67="","",Products!E48)</f>
        <v/>
      </c>
      <c r="E67" s="27" t="str">
        <f aca="false">IF($A67="","",Products!F48)</f>
        <v/>
      </c>
      <c r="F67" s="28" t="str">
        <f aca="false">IF($A67="","",Products!G48)</f>
        <v/>
      </c>
      <c r="G67" s="29" t="str">
        <f aca="false">IF($A67="","",Products!H48)</f>
        <v/>
      </c>
    </row>
    <row r="68" customFormat="false" ht="15" hidden="false" customHeight="false" outlineLevel="0" collapsed="false">
      <c r="A68" s="22" t="str">
        <f aca="false">IF(Products!$A$49="","",Products!$A$49)</f>
        <v/>
      </c>
      <c r="B68" s="27" t="str">
        <f aca="false">IF($A68="","",Products!C49)</f>
        <v/>
      </c>
      <c r="C68" s="27" t="str">
        <f aca="false">IF($A68="","",Products!D49)</f>
        <v/>
      </c>
      <c r="D68" s="27" t="str">
        <f aca="false">IF($A68="","",Products!E49)</f>
        <v/>
      </c>
      <c r="E68" s="27" t="str">
        <f aca="false">IF($A68="","",Products!F49)</f>
        <v/>
      </c>
      <c r="F68" s="28" t="str">
        <f aca="false">IF($A68="","",Products!G49)</f>
        <v/>
      </c>
      <c r="G68" s="29" t="str">
        <f aca="false">IF($A68="","",Products!H49)</f>
        <v/>
      </c>
    </row>
    <row r="69" customFormat="false" ht="15" hidden="false" customHeight="false" outlineLevel="0" collapsed="false">
      <c r="A69" s="22" t="str">
        <f aca="false">IF(Products!$A$50="","",Products!$A$50)</f>
        <v/>
      </c>
      <c r="B69" s="27" t="str">
        <f aca="false">IF($A69="","",Products!C50)</f>
        <v/>
      </c>
      <c r="C69" s="27" t="str">
        <f aca="false">IF($A69="","",Products!D50)</f>
        <v/>
      </c>
      <c r="D69" s="27" t="str">
        <f aca="false">IF($A69="","",Products!E50)</f>
        <v/>
      </c>
      <c r="E69" s="27" t="str">
        <f aca="false">IF($A69="","",Products!F50)</f>
        <v/>
      </c>
      <c r="F69" s="28" t="str">
        <f aca="false">IF($A69="","",Products!G50)</f>
        <v/>
      </c>
      <c r="G69" s="29" t="str">
        <f aca="false">IF($A69="","",Products!H50)</f>
        <v/>
      </c>
    </row>
    <row r="70" customFormat="false" ht="15" hidden="false" customHeight="false" outlineLevel="0" collapsed="false">
      <c r="A70" s="22" t="str">
        <f aca="false">IF(Products!$A$51="","",Products!$A$51)</f>
        <v/>
      </c>
      <c r="B70" s="27" t="str">
        <f aca="false">IF($A70="","",Products!C51)</f>
        <v/>
      </c>
      <c r="C70" s="27" t="str">
        <f aca="false">IF($A70="","",Products!D51)</f>
        <v/>
      </c>
      <c r="D70" s="27" t="str">
        <f aca="false">IF($A70="","",Products!E51)</f>
        <v/>
      </c>
      <c r="E70" s="27" t="str">
        <f aca="false">IF($A70="","",Products!F51)</f>
        <v/>
      </c>
      <c r="F70" s="28" t="str">
        <f aca="false">IF($A70="","",Products!G51)</f>
        <v/>
      </c>
      <c r="G70" s="29" t="str">
        <f aca="false">IF($A70="","",Products!H51)</f>
        <v/>
      </c>
    </row>
    <row r="71" customFormat="false" ht="15" hidden="false" customHeight="false" outlineLevel="0" collapsed="false">
      <c r="A71" s="22" t="str">
        <f aca="false">IF(Products!$A$52="","",Products!$A$52)</f>
        <v/>
      </c>
      <c r="B71" s="27" t="str">
        <f aca="false">IF($A71="","",Products!C52)</f>
        <v/>
      </c>
      <c r="C71" s="27" t="str">
        <f aca="false">IF($A71="","",Products!D52)</f>
        <v/>
      </c>
      <c r="D71" s="27" t="str">
        <f aca="false">IF($A71="","",Products!E52)</f>
        <v/>
      </c>
      <c r="E71" s="27" t="str">
        <f aca="false">IF($A71="","",Products!F52)</f>
        <v/>
      </c>
      <c r="F71" s="28" t="str">
        <f aca="false">IF($A71="","",Products!G52)</f>
        <v/>
      </c>
      <c r="G71" s="29" t="str">
        <f aca="false">IF($A71="","",Products!H52)</f>
        <v/>
      </c>
    </row>
    <row r="72" customFormat="false" ht="15" hidden="false" customHeight="false" outlineLevel="0" collapsed="false">
      <c r="A72" s="22" t="str">
        <f aca="false">IF(Products!$A$53="","",Products!$A$53)</f>
        <v/>
      </c>
      <c r="B72" s="27" t="str">
        <f aca="false">IF($A72="","",Products!C53)</f>
        <v/>
      </c>
      <c r="C72" s="27" t="str">
        <f aca="false">IF($A72="","",Products!D53)</f>
        <v/>
      </c>
      <c r="D72" s="27" t="str">
        <f aca="false">IF($A72="","",Products!E53)</f>
        <v/>
      </c>
      <c r="E72" s="27" t="str">
        <f aca="false">IF($A72="","",Products!F53)</f>
        <v/>
      </c>
      <c r="F72" s="28" t="str">
        <f aca="false">IF($A72="","",Products!G53)</f>
        <v/>
      </c>
      <c r="G72" s="29" t="str">
        <f aca="false">IF($A72="","",Products!H53)</f>
        <v/>
      </c>
    </row>
    <row r="73" customFormat="false" ht="15" hidden="false" customHeight="false" outlineLevel="0" collapsed="false">
      <c r="A73" s="22" t="str">
        <f aca="false">IF(Products!$A$54="","",Products!$A$54)</f>
        <v/>
      </c>
      <c r="B73" s="27" t="str">
        <f aca="false">IF($A73="","",Products!C54)</f>
        <v/>
      </c>
      <c r="C73" s="27" t="str">
        <f aca="false">IF($A73="","",Products!D54)</f>
        <v/>
      </c>
      <c r="D73" s="27" t="str">
        <f aca="false">IF($A73="","",Products!E54)</f>
        <v/>
      </c>
      <c r="E73" s="27" t="str">
        <f aca="false">IF($A73="","",Products!F54)</f>
        <v/>
      </c>
      <c r="F73" s="28" t="str">
        <f aca="false">IF($A73="","",Products!G54)</f>
        <v/>
      </c>
      <c r="G73" s="29" t="str">
        <f aca="false">IF($A73="","",Products!H54)</f>
        <v/>
      </c>
    </row>
    <row r="74" customFormat="false" ht="15" hidden="false" customHeight="false" outlineLevel="0" collapsed="false">
      <c r="A74" s="22" t="str">
        <f aca="false">IF(Products!$A$55="","",Products!$A$55)</f>
        <v/>
      </c>
      <c r="B74" s="27" t="str">
        <f aca="false">IF($A74="","",Products!C55)</f>
        <v/>
      </c>
      <c r="C74" s="27" t="str">
        <f aca="false">IF($A74="","",Products!D55)</f>
        <v/>
      </c>
      <c r="D74" s="27" t="str">
        <f aca="false">IF($A74="","",Products!E55)</f>
        <v/>
      </c>
      <c r="E74" s="27" t="str">
        <f aca="false">IF($A74="","",Products!F55)</f>
        <v/>
      </c>
      <c r="F74" s="28" t="str">
        <f aca="false">IF($A74="","",Products!G55)</f>
        <v/>
      </c>
      <c r="G74" s="29" t="str">
        <f aca="false">IF($A74="","",Products!H55)</f>
        <v/>
      </c>
    </row>
  </sheetData>
  <sheetProtection sheet="true" formatCells="false" formatColumns="false" formatRows="false"/>
  <mergeCells count="15">
    <mergeCell ref="A4:B4"/>
    <mergeCell ref="C4:D4"/>
    <mergeCell ref="E4:F4"/>
    <mergeCell ref="G4:H4"/>
    <mergeCell ref="I4:J4"/>
    <mergeCell ref="A5:B5"/>
    <mergeCell ref="C5:D5"/>
    <mergeCell ref="E5:F5"/>
    <mergeCell ref="G5:H5"/>
    <mergeCell ref="I5:J5"/>
    <mergeCell ref="A6:B6"/>
    <mergeCell ref="C6:D6"/>
    <mergeCell ref="E6:F6"/>
    <mergeCell ref="G6:H6"/>
    <mergeCell ref="I6:J6"/>
  </mergeCells>
  <conditionalFormatting sqref="B10:B20">
    <cfRule type="expression" priority="2" aboveAverage="0" equalAverage="0" bottom="0" percent="0" rank="0" text="" dxfId="0">
      <formula>AND(B10&gt;0,B10=MAX($B$10:$B$20))</formula>
    </cfRule>
  </conditionalFormatting>
  <conditionalFormatting sqref="D25:D74">
    <cfRule type="cellIs" priority="3" operator="greaterThan" aboveAverage="0" equalAverage="0" bottom="0" percent="0" rank="0" text="" dxfId="1">
      <formula>0</formula>
    </cfRule>
  </conditionalFormatting>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8"/>
    <col collapsed="false" customWidth="true" hidden="false" outlineLevel="0" max="4" min="3" style="0" width="11"/>
    <col collapsed="false" customWidth="true" hidden="false" outlineLevel="0" max="5" min="5" style="0" width="13"/>
    <col collapsed="false" customWidth="true" hidden="false" outlineLevel="0" max="6" min="6" style="0" width="11"/>
    <col collapsed="false" customWidth="true" hidden="false" outlineLevel="0" max="7" min="7" style="0" width="14"/>
    <col collapsed="false" customWidth="true" hidden="false" outlineLevel="0" max="8" min="8" style="0" width="12"/>
  </cols>
  <sheetData>
    <row r="1" customFormat="false" ht="27.75" hidden="false" customHeight="true" outlineLevel="0" collapsed="false">
      <c r="A1" s="8" t="s">
        <v>73</v>
      </c>
    </row>
    <row r="2" customFormat="false" ht="15" hidden="false" customHeight="false" outlineLevel="0" collapsed="false">
      <c r="A2" s="9" t="s">
        <v>74</v>
      </c>
    </row>
    <row r="3" customFormat="false" ht="15" hidden="false" customHeight="false" outlineLevel="0" collapsed="false">
      <c r="A3" s="30" t="s">
        <v>3</v>
      </c>
      <c r="B3" s="31" t="s">
        <v>5</v>
      </c>
      <c r="C3" s="32" t="s">
        <v>75</v>
      </c>
    </row>
    <row r="5" customFormat="false" ht="48" hidden="false" customHeight="true" outlineLevel="0" collapsed="false">
      <c r="A5" s="33" t="s">
        <v>76</v>
      </c>
      <c r="B5" s="33" t="s">
        <v>77</v>
      </c>
      <c r="C5" s="34" t="s">
        <v>42</v>
      </c>
      <c r="D5" s="34" t="s">
        <v>40</v>
      </c>
      <c r="E5" s="34" t="s">
        <v>41</v>
      </c>
      <c r="F5" s="34" t="s">
        <v>43</v>
      </c>
      <c r="G5" s="34" t="s">
        <v>71</v>
      </c>
      <c r="H5" s="34" t="s">
        <v>72</v>
      </c>
    </row>
    <row r="6" customFormat="false" ht="15" hidden="false" customHeight="false" outlineLevel="0" collapsed="false">
      <c r="A6" s="35" t="s">
        <v>78</v>
      </c>
      <c r="B6" s="35" t="s">
        <v>79</v>
      </c>
      <c r="C6" s="36" t="n">
        <f aca="false">IF($A6="","",COUNTIF(Issues!$C$6:$C$505,$A6))</f>
        <v>2</v>
      </c>
      <c r="D6" s="36" t="n">
        <f aca="false">IF($A6="","",COUNTIFS(Issues!$C$6:$C$505,$A6,Issues!$H$6:$H$505,"Open"))</f>
        <v>0</v>
      </c>
      <c r="E6" s="36" t="n">
        <f aca="false">IF($A6="","",COUNTIFS(Issues!$C$6:$C$505,$A6,Issues!$K$6:$K$505,"Not yet"))</f>
        <v>0</v>
      </c>
      <c r="F6" s="36" t="n">
        <f aca="false">IF($A6="","",COUNTIF(Updates!$B$6:$B$305,$A6))</f>
        <v>1</v>
      </c>
      <c r="G6" s="37" t="n">
        <f aca="false">IF(OR($A6="",N(F6)=0),"",SUMPRODUCT(MAX((Updates!$B$6:$B$305=$A6)*Updates!$A$6:$A$305)))</f>
        <v>46031</v>
      </c>
      <c r="H6" s="38" t="str">
        <f aca="false">IF(OR($A6="",N(F6)=0),"",IFERROR(LOOKUP(2,1/(Updates!$M$6:$M$305=$A6),Updates!$C$6:$C$305),""))</f>
        <v>1.1</v>
      </c>
    </row>
    <row r="7" customFormat="false" ht="15" hidden="false" customHeight="false" outlineLevel="0" collapsed="false">
      <c r="A7" s="35" t="s">
        <v>80</v>
      </c>
      <c r="B7" s="35" t="s">
        <v>81</v>
      </c>
      <c r="C7" s="36" t="n">
        <f aca="false">IF($A7="","",COUNTIF(Issues!$C$6:$C$505,$A7))</f>
        <v>2</v>
      </c>
      <c r="D7" s="36" t="n">
        <f aca="false">IF($A7="","",COUNTIFS(Issues!$C$6:$C$505,$A7,Issues!$H$6:$H$505,"Open"))</f>
        <v>1</v>
      </c>
      <c r="E7" s="36" t="n">
        <f aca="false">IF($A7="","",COUNTIFS(Issues!$C$6:$C$505,$A7,Issues!$K$6:$K$505,"Not yet"))</f>
        <v>1</v>
      </c>
      <c r="F7" s="36" t="n">
        <f aca="false">IF($A7="","",COUNTIF(Updates!$B$6:$B$305,$A7))</f>
        <v>1</v>
      </c>
      <c r="G7" s="37" t="n">
        <f aca="false">IF(OR($A7="",N(F7)=0),"",SUMPRODUCT(MAX((Updates!$B$6:$B$305=$A7)*Updates!$A$6:$A$305)))</f>
        <v>45963</v>
      </c>
      <c r="H7" s="38" t="str">
        <f aca="false">IF(OR($A7="",N(F7)=0),"",IFERROR(LOOKUP(2,1/(Updates!$M$6:$M$305=$A7),Updates!$C$6:$C$305),""))</f>
        <v>1.0</v>
      </c>
    </row>
    <row r="8" customFormat="false" ht="15" hidden="false" customHeight="false" outlineLevel="0" collapsed="false">
      <c r="A8" s="35"/>
      <c r="B8" s="35"/>
      <c r="C8" s="36" t="str">
        <f aca="false">IF($A8="","",COUNTIF(Issues!$C$6:$C$505,$A8))</f>
        <v/>
      </c>
      <c r="D8" s="36" t="str">
        <f aca="false">IF($A8="","",COUNTIFS(Issues!$C$6:$C$505,$A8,Issues!$H$6:$H$505,"Open"))</f>
        <v/>
      </c>
      <c r="E8" s="36" t="str">
        <f aca="false">IF($A8="","",COUNTIFS(Issues!$C$6:$C$505,$A8,Issues!$K$6:$K$505,"Not yet"))</f>
        <v/>
      </c>
      <c r="F8" s="36" t="str">
        <f aca="false">IF($A8="","",COUNTIF(Updates!$B$6:$B$305,$A8))</f>
        <v/>
      </c>
      <c r="G8" s="37" t="str">
        <f aca="false">IF(OR($A8="",N(F8)=0),"",SUMPRODUCT(MAX((Updates!$B$6:$B$305=$A8)*Updates!$A$6:$A$305)))</f>
        <v/>
      </c>
      <c r="H8" s="38" t="str">
        <f aca="false">IF(OR($A8="",N(F8)=0),"",IFERROR(LOOKUP(2,1/(Updates!$M$6:$M$305=$A8),Updates!$C$6:$C$305),""))</f>
        <v/>
      </c>
    </row>
    <row r="9" customFormat="false" ht="15" hidden="false" customHeight="false" outlineLevel="0" collapsed="false">
      <c r="A9" s="35"/>
      <c r="B9" s="35"/>
      <c r="C9" s="36" t="str">
        <f aca="false">IF($A9="","",COUNTIF(Issues!$C$6:$C$505,$A9))</f>
        <v/>
      </c>
      <c r="D9" s="36" t="str">
        <f aca="false">IF($A9="","",COUNTIFS(Issues!$C$6:$C$505,$A9,Issues!$H$6:$H$505,"Open"))</f>
        <v/>
      </c>
      <c r="E9" s="36" t="str">
        <f aca="false">IF($A9="","",COUNTIFS(Issues!$C$6:$C$505,$A9,Issues!$K$6:$K$505,"Not yet"))</f>
        <v/>
      </c>
      <c r="F9" s="36" t="str">
        <f aca="false">IF($A9="","",COUNTIF(Updates!$B$6:$B$305,$A9))</f>
        <v/>
      </c>
      <c r="G9" s="37" t="str">
        <f aca="false">IF(OR($A9="",N(F9)=0),"",SUMPRODUCT(MAX((Updates!$B$6:$B$305=$A9)*Updates!$A$6:$A$305)))</f>
        <v/>
      </c>
      <c r="H9" s="38" t="str">
        <f aca="false">IF(OR($A9="",N(F9)=0),"",IFERROR(LOOKUP(2,1/(Updates!$M$6:$M$305=$A9),Updates!$C$6:$C$305),""))</f>
        <v/>
      </c>
    </row>
    <row r="10" customFormat="false" ht="15" hidden="false" customHeight="false" outlineLevel="0" collapsed="false">
      <c r="A10" s="35"/>
      <c r="B10" s="35"/>
      <c r="C10" s="36" t="str">
        <f aca="false">IF($A10="","",COUNTIF(Issues!$C$6:$C$505,$A10))</f>
        <v/>
      </c>
      <c r="D10" s="36" t="str">
        <f aca="false">IF($A10="","",COUNTIFS(Issues!$C$6:$C$505,$A10,Issues!$H$6:$H$505,"Open"))</f>
        <v/>
      </c>
      <c r="E10" s="36" t="str">
        <f aca="false">IF($A10="","",COUNTIFS(Issues!$C$6:$C$505,$A10,Issues!$K$6:$K$505,"Not yet"))</f>
        <v/>
      </c>
      <c r="F10" s="36" t="str">
        <f aca="false">IF($A10="","",COUNTIF(Updates!$B$6:$B$305,$A10))</f>
        <v/>
      </c>
      <c r="G10" s="37" t="str">
        <f aca="false">IF(OR($A10="",N(F10)=0),"",SUMPRODUCT(MAX((Updates!$B$6:$B$305=$A10)*Updates!$A$6:$A$305)))</f>
        <v/>
      </c>
      <c r="H10" s="38" t="str">
        <f aca="false">IF(OR($A10="",N(F10)=0),"",IFERROR(LOOKUP(2,1/(Updates!$M$6:$M$305=$A10),Updates!$C$6:$C$305),""))</f>
        <v/>
      </c>
    </row>
    <row r="11" customFormat="false" ht="15" hidden="false" customHeight="false" outlineLevel="0" collapsed="false">
      <c r="A11" s="35"/>
      <c r="B11" s="35"/>
      <c r="C11" s="36" t="str">
        <f aca="false">IF($A11="","",COUNTIF(Issues!$C$6:$C$505,$A11))</f>
        <v/>
      </c>
      <c r="D11" s="36" t="str">
        <f aca="false">IF($A11="","",COUNTIFS(Issues!$C$6:$C$505,$A11,Issues!$H$6:$H$505,"Open"))</f>
        <v/>
      </c>
      <c r="E11" s="36" t="str">
        <f aca="false">IF($A11="","",COUNTIFS(Issues!$C$6:$C$505,$A11,Issues!$K$6:$K$505,"Not yet"))</f>
        <v/>
      </c>
      <c r="F11" s="36" t="str">
        <f aca="false">IF($A11="","",COUNTIF(Updates!$B$6:$B$305,$A11))</f>
        <v/>
      </c>
      <c r="G11" s="37" t="str">
        <f aca="false">IF(OR($A11="",N(F11)=0),"",SUMPRODUCT(MAX((Updates!$B$6:$B$305=$A11)*Updates!$A$6:$A$305)))</f>
        <v/>
      </c>
      <c r="H11" s="38" t="str">
        <f aca="false">IF(OR($A11="",N(F11)=0),"",IFERROR(LOOKUP(2,1/(Updates!$M$6:$M$305=$A11),Updates!$C$6:$C$305),""))</f>
        <v/>
      </c>
    </row>
    <row r="12" customFormat="false" ht="15" hidden="false" customHeight="false" outlineLevel="0" collapsed="false">
      <c r="A12" s="35"/>
      <c r="B12" s="35"/>
      <c r="C12" s="36" t="str">
        <f aca="false">IF($A12="","",COUNTIF(Issues!$C$6:$C$505,$A12))</f>
        <v/>
      </c>
      <c r="D12" s="36" t="str">
        <f aca="false">IF($A12="","",COUNTIFS(Issues!$C$6:$C$505,$A12,Issues!$H$6:$H$505,"Open"))</f>
        <v/>
      </c>
      <c r="E12" s="36" t="str">
        <f aca="false">IF($A12="","",COUNTIFS(Issues!$C$6:$C$505,$A12,Issues!$K$6:$K$505,"Not yet"))</f>
        <v/>
      </c>
      <c r="F12" s="36" t="str">
        <f aca="false">IF($A12="","",COUNTIF(Updates!$B$6:$B$305,$A12))</f>
        <v/>
      </c>
      <c r="G12" s="37" t="str">
        <f aca="false">IF(OR($A12="",N(F12)=0),"",SUMPRODUCT(MAX((Updates!$B$6:$B$305=$A12)*Updates!$A$6:$A$305)))</f>
        <v/>
      </c>
      <c r="H12" s="38" t="str">
        <f aca="false">IF(OR($A12="",N(F12)=0),"",IFERROR(LOOKUP(2,1/(Updates!$M$6:$M$305=$A12),Updates!$C$6:$C$305),""))</f>
        <v/>
      </c>
    </row>
    <row r="13" customFormat="false" ht="15" hidden="false" customHeight="false" outlineLevel="0" collapsed="false">
      <c r="A13" s="35"/>
      <c r="B13" s="35"/>
      <c r="C13" s="36" t="str">
        <f aca="false">IF($A13="","",COUNTIF(Issues!$C$6:$C$505,$A13))</f>
        <v/>
      </c>
      <c r="D13" s="36" t="str">
        <f aca="false">IF($A13="","",COUNTIFS(Issues!$C$6:$C$505,$A13,Issues!$H$6:$H$505,"Open"))</f>
        <v/>
      </c>
      <c r="E13" s="36" t="str">
        <f aca="false">IF($A13="","",COUNTIFS(Issues!$C$6:$C$505,$A13,Issues!$K$6:$K$505,"Not yet"))</f>
        <v/>
      </c>
      <c r="F13" s="36" t="str">
        <f aca="false">IF($A13="","",COUNTIF(Updates!$B$6:$B$305,$A13))</f>
        <v/>
      </c>
      <c r="G13" s="37" t="str">
        <f aca="false">IF(OR($A13="",N(F13)=0),"",SUMPRODUCT(MAX((Updates!$B$6:$B$305=$A13)*Updates!$A$6:$A$305)))</f>
        <v/>
      </c>
      <c r="H13" s="38" t="str">
        <f aca="false">IF(OR($A13="",N(F13)=0),"",IFERROR(LOOKUP(2,1/(Updates!$M$6:$M$305=$A13),Updates!$C$6:$C$305),""))</f>
        <v/>
      </c>
    </row>
    <row r="14" customFormat="false" ht="15" hidden="false" customHeight="false" outlineLevel="0" collapsed="false">
      <c r="A14" s="35"/>
      <c r="B14" s="35"/>
      <c r="C14" s="36" t="str">
        <f aca="false">IF($A14="","",COUNTIF(Issues!$C$6:$C$505,$A14))</f>
        <v/>
      </c>
      <c r="D14" s="36" t="str">
        <f aca="false">IF($A14="","",COUNTIFS(Issues!$C$6:$C$505,$A14,Issues!$H$6:$H$505,"Open"))</f>
        <v/>
      </c>
      <c r="E14" s="36" t="str">
        <f aca="false">IF($A14="","",COUNTIFS(Issues!$C$6:$C$505,$A14,Issues!$K$6:$K$505,"Not yet"))</f>
        <v/>
      </c>
      <c r="F14" s="36" t="str">
        <f aca="false">IF($A14="","",COUNTIF(Updates!$B$6:$B$305,$A14))</f>
        <v/>
      </c>
      <c r="G14" s="37" t="str">
        <f aca="false">IF(OR($A14="",N(F14)=0),"",SUMPRODUCT(MAX((Updates!$B$6:$B$305=$A14)*Updates!$A$6:$A$305)))</f>
        <v/>
      </c>
      <c r="H14" s="38" t="str">
        <f aca="false">IF(OR($A14="",N(F14)=0),"",IFERROR(LOOKUP(2,1/(Updates!$M$6:$M$305=$A14),Updates!$C$6:$C$305),""))</f>
        <v/>
      </c>
    </row>
    <row r="15" customFormat="false" ht="15" hidden="false" customHeight="false" outlineLevel="0" collapsed="false">
      <c r="A15" s="35"/>
      <c r="B15" s="35"/>
      <c r="C15" s="36" t="str">
        <f aca="false">IF($A15="","",COUNTIF(Issues!$C$6:$C$505,$A15))</f>
        <v/>
      </c>
      <c r="D15" s="36" t="str">
        <f aca="false">IF($A15="","",COUNTIFS(Issues!$C$6:$C$505,$A15,Issues!$H$6:$H$505,"Open"))</f>
        <v/>
      </c>
      <c r="E15" s="36" t="str">
        <f aca="false">IF($A15="","",COUNTIFS(Issues!$C$6:$C$505,$A15,Issues!$K$6:$K$505,"Not yet"))</f>
        <v/>
      </c>
      <c r="F15" s="36" t="str">
        <f aca="false">IF($A15="","",COUNTIF(Updates!$B$6:$B$305,$A15))</f>
        <v/>
      </c>
      <c r="G15" s="37" t="str">
        <f aca="false">IF(OR($A15="",N(F15)=0),"",SUMPRODUCT(MAX((Updates!$B$6:$B$305=$A15)*Updates!$A$6:$A$305)))</f>
        <v/>
      </c>
      <c r="H15" s="38" t="str">
        <f aca="false">IF(OR($A15="",N(F15)=0),"",IFERROR(LOOKUP(2,1/(Updates!$M$6:$M$305=$A15),Updates!$C$6:$C$305),""))</f>
        <v/>
      </c>
    </row>
    <row r="16" customFormat="false" ht="15" hidden="false" customHeight="false" outlineLevel="0" collapsed="false">
      <c r="A16" s="35"/>
      <c r="B16" s="35"/>
      <c r="C16" s="36" t="str">
        <f aca="false">IF($A16="","",COUNTIF(Issues!$C$6:$C$505,$A16))</f>
        <v/>
      </c>
      <c r="D16" s="36" t="str">
        <f aca="false">IF($A16="","",COUNTIFS(Issues!$C$6:$C$505,$A16,Issues!$H$6:$H$505,"Open"))</f>
        <v/>
      </c>
      <c r="E16" s="36" t="str">
        <f aca="false">IF($A16="","",COUNTIFS(Issues!$C$6:$C$505,$A16,Issues!$K$6:$K$505,"Not yet"))</f>
        <v/>
      </c>
      <c r="F16" s="36" t="str">
        <f aca="false">IF($A16="","",COUNTIF(Updates!$B$6:$B$305,$A16))</f>
        <v/>
      </c>
      <c r="G16" s="37" t="str">
        <f aca="false">IF(OR($A16="",N(F16)=0),"",SUMPRODUCT(MAX((Updates!$B$6:$B$305=$A16)*Updates!$A$6:$A$305)))</f>
        <v/>
      </c>
      <c r="H16" s="38" t="str">
        <f aca="false">IF(OR($A16="",N(F16)=0),"",IFERROR(LOOKUP(2,1/(Updates!$M$6:$M$305=$A16),Updates!$C$6:$C$305),""))</f>
        <v/>
      </c>
    </row>
    <row r="17" customFormat="false" ht="15" hidden="false" customHeight="false" outlineLevel="0" collapsed="false">
      <c r="A17" s="35"/>
      <c r="B17" s="35"/>
      <c r="C17" s="36" t="str">
        <f aca="false">IF($A17="","",COUNTIF(Issues!$C$6:$C$505,$A17))</f>
        <v/>
      </c>
      <c r="D17" s="36" t="str">
        <f aca="false">IF($A17="","",COUNTIFS(Issues!$C$6:$C$505,$A17,Issues!$H$6:$H$505,"Open"))</f>
        <v/>
      </c>
      <c r="E17" s="36" t="str">
        <f aca="false">IF($A17="","",COUNTIFS(Issues!$C$6:$C$505,$A17,Issues!$K$6:$K$505,"Not yet"))</f>
        <v/>
      </c>
      <c r="F17" s="36" t="str">
        <f aca="false">IF($A17="","",COUNTIF(Updates!$B$6:$B$305,$A17))</f>
        <v/>
      </c>
      <c r="G17" s="37" t="str">
        <f aca="false">IF(OR($A17="",N(F17)=0),"",SUMPRODUCT(MAX((Updates!$B$6:$B$305=$A17)*Updates!$A$6:$A$305)))</f>
        <v/>
      </c>
      <c r="H17" s="38" t="str">
        <f aca="false">IF(OR($A17="",N(F17)=0),"",IFERROR(LOOKUP(2,1/(Updates!$M$6:$M$305=$A17),Updates!$C$6:$C$305),""))</f>
        <v/>
      </c>
    </row>
    <row r="18" customFormat="false" ht="15" hidden="false" customHeight="false" outlineLevel="0" collapsed="false">
      <c r="A18" s="35"/>
      <c r="B18" s="35"/>
      <c r="C18" s="36" t="str">
        <f aca="false">IF($A18="","",COUNTIF(Issues!$C$6:$C$505,$A18))</f>
        <v/>
      </c>
      <c r="D18" s="36" t="str">
        <f aca="false">IF($A18="","",COUNTIFS(Issues!$C$6:$C$505,$A18,Issues!$H$6:$H$505,"Open"))</f>
        <v/>
      </c>
      <c r="E18" s="36" t="str">
        <f aca="false">IF($A18="","",COUNTIFS(Issues!$C$6:$C$505,$A18,Issues!$K$6:$K$505,"Not yet"))</f>
        <v/>
      </c>
      <c r="F18" s="36" t="str">
        <f aca="false">IF($A18="","",COUNTIF(Updates!$B$6:$B$305,$A18))</f>
        <v/>
      </c>
      <c r="G18" s="37" t="str">
        <f aca="false">IF(OR($A18="",N(F18)=0),"",SUMPRODUCT(MAX((Updates!$B$6:$B$305=$A18)*Updates!$A$6:$A$305)))</f>
        <v/>
      </c>
      <c r="H18" s="38" t="str">
        <f aca="false">IF(OR($A18="",N(F18)=0),"",IFERROR(LOOKUP(2,1/(Updates!$M$6:$M$305=$A18),Updates!$C$6:$C$305),""))</f>
        <v/>
      </c>
    </row>
    <row r="19" customFormat="false" ht="15" hidden="false" customHeight="false" outlineLevel="0" collapsed="false">
      <c r="A19" s="35"/>
      <c r="B19" s="35"/>
      <c r="C19" s="36" t="str">
        <f aca="false">IF($A19="","",COUNTIF(Issues!$C$6:$C$505,$A19))</f>
        <v/>
      </c>
      <c r="D19" s="36" t="str">
        <f aca="false">IF($A19="","",COUNTIFS(Issues!$C$6:$C$505,$A19,Issues!$H$6:$H$505,"Open"))</f>
        <v/>
      </c>
      <c r="E19" s="36" t="str">
        <f aca="false">IF($A19="","",COUNTIFS(Issues!$C$6:$C$505,$A19,Issues!$K$6:$K$505,"Not yet"))</f>
        <v/>
      </c>
      <c r="F19" s="36" t="str">
        <f aca="false">IF($A19="","",COUNTIF(Updates!$B$6:$B$305,$A19))</f>
        <v/>
      </c>
      <c r="G19" s="37" t="str">
        <f aca="false">IF(OR($A19="",N(F19)=0),"",SUMPRODUCT(MAX((Updates!$B$6:$B$305=$A19)*Updates!$A$6:$A$305)))</f>
        <v/>
      </c>
      <c r="H19" s="38" t="str">
        <f aca="false">IF(OR($A19="",N(F19)=0),"",IFERROR(LOOKUP(2,1/(Updates!$M$6:$M$305=$A19),Updates!$C$6:$C$305),""))</f>
        <v/>
      </c>
    </row>
    <row r="20" customFormat="false" ht="15" hidden="false" customHeight="false" outlineLevel="0" collapsed="false">
      <c r="A20" s="35"/>
      <c r="B20" s="35"/>
      <c r="C20" s="36" t="str">
        <f aca="false">IF($A20="","",COUNTIF(Issues!$C$6:$C$505,$A20))</f>
        <v/>
      </c>
      <c r="D20" s="36" t="str">
        <f aca="false">IF($A20="","",COUNTIFS(Issues!$C$6:$C$505,$A20,Issues!$H$6:$H$505,"Open"))</f>
        <v/>
      </c>
      <c r="E20" s="36" t="str">
        <f aca="false">IF($A20="","",COUNTIFS(Issues!$C$6:$C$505,$A20,Issues!$K$6:$K$505,"Not yet"))</f>
        <v/>
      </c>
      <c r="F20" s="36" t="str">
        <f aca="false">IF($A20="","",COUNTIF(Updates!$B$6:$B$305,$A20))</f>
        <v/>
      </c>
      <c r="G20" s="37" t="str">
        <f aca="false">IF(OR($A20="",N(F20)=0),"",SUMPRODUCT(MAX((Updates!$B$6:$B$305=$A20)*Updates!$A$6:$A$305)))</f>
        <v/>
      </c>
      <c r="H20" s="38" t="str">
        <f aca="false">IF(OR($A20="",N(F20)=0),"",IFERROR(LOOKUP(2,1/(Updates!$M$6:$M$305=$A20),Updates!$C$6:$C$305),""))</f>
        <v/>
      </c>
    </row>
    <row r="21" customFormat="false" ht="15" hidden="false" customHeight="false" outlineLevel="0" collapsed="false">
      <c r="A21" s="35"/>
      <c r="B21" s="35"/>
      <c r="C21" s="36" t="str">
        <f aca="false">IF($A21="","",COUNTIF(Issues!$C$6:$C$505,$A21))</f>
        <v/>
      </c>
      <c r="D21" s="36" t="str">
        <f aca="false">IF($A21="","",COUNTIFS(Issues!$C$6:$C$505,$A21,Issues!$H$6:$H$505,"Open"))</f>
        <v/>
      </c>
      <c r="E21" s="36" t="str">
        <f aca="false">IF($A21="","",COUNTIFS(Issues!$C$6:$C$505,$A21,Issues!$K$6:$K$505,"Not yet"))</f>
        <v/>
      </c>
      <c r="F21" s="36" t="str">
        <f aca="false">IF($A21="","",COUNTIF(Updates!$B$6:$B$305,$A21))</f>
        <v/>
      </c>
      <c r="G21" s="37" t="str">
        <f aca="false">IF(OR($A21="",N(F21)=0),"",SUMPRODUCT(MAX((Updates!$B$6:$B$305=$A21)*Updates!$A$6:$A$305)))</f>
        <v/>
      </c>
      <c r="H21" s="38" t="str">
        <f aca="false">IF(OR($A21="",N(F21)=0),"",IFERROR(LOOKUP(2,1/(Updates!$M$6:$M$305=$A21),Updates!$C$6:$C$305),""))</f>
        <v/>
      </c>
    </row>
    <row r="22" customFormat="false" ht="15" hidden="false" customHeight="false" outlineLevel="0" collapsed="false">
      <c r="A22" s="35"/>
      <c r="B22" s="35"/>
      <c r="C22" s="36" t="str">
        <f aca="false">IF($A22="","",COUNTIF(Issues!$C$6:$C$505,$A22))</f>
        <v/>
      </c>
      <c r="D22" s="36" t="str">
        <f aca="false">IF($A22="","",COUNTIFS(Issues!$C$6:$C$505,$A22,Issues!$H$6:$H$505,"Open"))</f>
        <v/>
      </c>
      <c r="E22" s="36" t="str">
        <f aca="false">IF($A22="","",COUNTIFS(Issues!$C$6:$C$505,$A22,Issues!$K$6:$K$505,"Not yet"))</f>
        <v/>
      </c>
      <c r="F22" s="36" t="str">
        <f aca="false">IF($A22="","",COUNTIF(Updates!$B$6:$B$305,$A22))</f>
        <v/>
      </c>
      <c r="G22" s="37" t="str">
        <f aca="false">IF(OR($A22="",N(F22)=0),"",SUMPRODUCT(MAX((Updates!$B$6:$B$305=$A22)*Updates!$A$6:$A$305)))</f>
        <v/>
      </c>
      <c r="H22" s="38" t="str">
        <f aca="false">IF(OR($A22="",N(F22)=0),"",IFERROR(LOOKUP(2,1/(Updates!$M$6:$M$305=$A22),Updates!$C$6:$C$305),""))</f>
        <v/>
      </c>
    </row>
    <row r="23" customFormat="false" ht="15" hidden="false" customHeight="false" outlineLevel="0" collapsed="false">
      <c r="A23" s="35"/>
      <c r="B23" s="35"/>
      <c r="C23" s="36" t="str">
        <f aca="false">IF($A23="","",COUNTIF(Issues!$C$6:$C$505,$A23))</f>
        <v/>
      </c>
      <c r="D23" s="36" t="str">
        <f aca="false">IF($A23="","",COUNTIFS(Issues!$C$6:$C$505,$A23,Issues!$H$6:$H$505,"Open"))</f>
        <v/>
      </c>
      <c r="E23" s="36" t="str">
        <f aca="false">IF($A23="","",COUNTIFS(Issues!$C$6:$C$505,$A23,Issues!$K$6:$K$505,"Not yet"))</f>
        <v/>
      </c>
      <c r="F23" s="36" t="str">
        <f aca="false">IF($A23="","",COUNTIF(Updates!$B$6:$B$305,$A23))</f>
        <v/>
      </c>
      <c r="G23" s="37" t="str">
        <f aca="false">IF(OR($A23="",N(F23)=0),"",SUMPRODUCT(MAX((Updates!$B$6:$B$305=$A23)*Updates!$A$6:$A$305)))</f>
        <v/>
      </c>
      <c r="H23" s="38" t="str">
        <f aca="false">IF(OR($A23="",N(F23)=0),"",IFERROR(LOOKUP(2,1/(Updates!$M$6:$M$305=$A23),Updates!$C$6:$C$305),""))</f>
        <v/>
      </c>
    </row>
    <row r="24" customFormat="false" ht="15" hidden="false" customHeight="false" outlineLevel="0" collapsed="false">
      <c r="A24" s="35"/>
      <c r="B24" s="35"/>
      <c r="C24" s="36" t="str">
        <f aca="false">IF($A24="","",COUNTIF(Issues!$C$6:$C$505,$A24))</f>
        <v/>
      </c>
      <c r="D24" s="36" t="str">
        <f aca="false">IF($A24="","",COUNTIFS(Issues!$C$6:$C$505,$A24,Issues!$H$6:$H$505,"Open"))</f>
        <v/>
      </c>
      <c r="E24" s="36" t="str">
        <f aca="false">IF($A24="","",COUNTIFS(Issues!$C$6:$C$505,$A24,Issues!$K$6:$K$505,"Not yet"))</f>
        <v/>
      </c>
      <c r="F24" s="36" t="str">
        <f aca="false">IF($A24="","",COUNTIF(Updates!$B$6:$B$305,$A24))</f>
        <v/>
      </c>
      <c r="G24" s="37" t="str">
        <f aca="false">IF(OR($A24="",N(F24)=0),"",SUMPRODUCT(MAX((Updates!$B$6:$B$305=$A24)*Updates!$A$6:$A$305)))</f>
        <v/>
      </c>
      <c r="H24" s="38" t="str">
        <f aca="false">IF(OR($A24="",N(F24)=0),"",IFERROR(LOOKUP(2,1/(Updates!$M$6:$M$305=$A24),Updates!$C$6:$C$305),""))</f>
        <v/>
      </c>
    </row>
    <row r="25" customFormat="false" ht="15" hidden="false" customHeight="false" outlineLevel="0" collapsed="false">
      <c r="A25" s="35"/>
      <c r="B25" s="35"/>
      <c r="C25" s="36" t="str">
        <f aca="false">IF($A25="","",COUNTIF(Issues!$C$6:$C$505,$A25))</f>
        <v/>
      </c>
      <c r="D25" s="36" t="str">
        <f aca="false">IF($A25="","",COUNTIFS(Issues!$C$6:$C$505,$A25,Issues!$H$6:$H$505,"Open"))</f>
        <v/>
      </c>
      <c r="E25" s="36" t="str">
        <f aca="false">IF($A25="","",COUNTIFS(Issues!$C$6:$C$505,$A25,Issues!$K$6:$K$505,"Not yet"))</f>
        <v/>
      </c>
      <c r="F25" s="36" t="str">
        <f aca="false">IF($A25="","",COUNTIF(Updates!$B$6:$B$305,$A25))</f>
        <v/>
      </c>
      <c r="G25" s="37" t="str">
        <f aca="false">IF(OR($A25="",N(F25)=0),"",SUMPRODUCT(MAX((Updates!$B$6:$B$305=$A25)*Updates!$A$6:$A$305)))</f>
        <v/>
      </c>
      <c r="H25" s="38" t="str">
        <f aca="false">IF(OR($A25="",N(F25)=0),"",IFERROR(LOOKUP(2,1/(Updates!$M$6:$M$305=$A25),Updates!$C$6:$C$305),""))</f>
        <v/>
      </c>
    </row>
    <row r="26" customFormat="false" ht="15" hidden="false" customHeight="false" outlineLevel="0" collapsed="false">
      <c r="A26" s="35"/>
      <c r="B26" s="35"/>
      <c r="C26" s="36" t="str">
        <f aca="false">IF($A26="","",COUNTIF(Issues!$C$6:$C$505,$A26))</f>
        <v/>
      </c>
      <c r="D26" s="36" t="str">
        <f aca="false">IF($A26="","",COUNTIFS(Issues!$C$6:$C$505,$A26,Issues!$H$6:$H$505,"Open"))</f>
        <v/>
      </c>
      <c r="E26" s="36" t="str">
        <f aca="false">IF($A26="","",COUNTIFS(Issues!$C$6:$C$505,$A26,Issues!$K$6:$K$505,"Not yet"))</f>
        <v/>
      </c>
      <c r="F26" s="36" t="str">
        <f aca="false">IF($A26="","",COUNTIF(Updates!$B$6:$B$305,$A26))</f>
        <v/>
      </c>
      <c r="G26" s="37" t="str">
        <f aca="false">IF(OR($A26="",N(F26)=0),"",SUMPRODUCT(MAX((Updates!$B$6:$B$305=$A26)*Updates!$A$6:$A$305)))</f>
        <v/>
      </c>
      <c r="H26" s="38" t="str">
        <f aca="false">IF(OR($A26="",N(F26)=0),"",IFERROR(LOOKUP(2,1/(Updates!$M$6:$M$305=$A26),Updates!$C$6:$C$305),""))</f>
        <v/>
      </c>
    </row>
    <row r="27" customFormat="false" ht="15" hidden="false" customHeight="false" outlineLevel="0" collapsed="false">
      <c r="A27" s="35"/>
      <c r="B27" s="35"/>
      <c r="C27" s="36" t="str">
        <f aca="false">IF($A27="","",COUNTIF(Issues!$C$6:$C$505,$A27))</f>
        <v/>
      </c>
      <c r="D27" s="36" t="str">
        <f aca="false">IF($A27="","",COUNTIFS(Issues!$C$6:$C$505,$A27,Issues!$H$6:$H$505,"Open"))</f>
        <v/>
      </c>
      <c r="E27" s="36" t="str">
        <f aca="false">IF($A27="","",COUNTIFS(Issues!$C$6:$C$505,$A27,Issues!$K$6:$K$505,"Not yet"))</f>
        <v/>
      </c>
      <c r="F27" s="36" t="str">
        <f aca="false">IF($A27="","",COUNTIF(Updates!$B$6:$B$305,$A27))</f>
        <v/>
      </c>
      <c r="G27" s="37" t="str">
        <f aca="false">IF(OR($A27="",N(F27)=0),"",SUMPRODUCT(MAX((Updates!$B$6:$B$305=$A27)*Updates!$A$6:$A$305)))</f>
        <v/>
      </c>
      <c r="H27" s="38" t="str">
        <f aca="false">IF(OR($A27="",N(F27)=0),"",IFERROR(LOOKUP(2,1/(Updates!$M$6:$M$305=$A27),Updates!$C$6:$C$305),""))</f>
        <v/>
      </c>
    </row>
    <row r="28" customFormat="false" ht="15" hidden="false" customHeight="false" outlineLevel="0" collapsed="false">
      <c r="A28" s="35"/>
      <c r="B28" s="35"/>
      <c r="C28" s="36" t="str">
        <f aca="false">IF($A28="","",COUNTIF(Issues!$C$6:$C$505,$A28))</f>
        <v/>
      </c>
      <c r="D28" s="36" t="str">
        <f aca="false">IF($A28="","",COUNTIFS(Issues!$C$6:$C$505,$A28,Issues!$H$6:$H$505,"Open"))</f>
        <v/>
      </c>
      <c r="E28" s="36" t="str">
        <f aca="false">IF($A28="","",COUNTIFS(Issues!$C$6:$C$505,$A28,Issues!$K$6:$K$505,"Not yet"))</f>
        <v/>
      </c>
      <c r="F28" s="36" t="str">
        <f aca="false">IF($A28="","",COUNTIF(Updates!$B$6:$B$305,$A28))</f>
        <v/>
      </c>
      <c r="G28" s="37" t="str">
        <f aca="false">IF(OR($A28="",N(F28)=0),"",SUMPRODUCT(MAX((Updates!$B$6:$B$305=$A28)*Updates!$A$6:$A$305)))</f>
        <v/>
      </c>
      <c r="H28" s="38" t="str">
        <f aca="false">IF(OR($A28="",N(F28)=0),"",IFERROR(LOOKUP(2,1/(Updates!$M$6:$M$305=$A28),Updates!$C$6:$C$305),""))</f>
        <v/>
      </c>
    </row>
    <row r="29" customFormat="false" ht="15" hidden="false" customHeight="false" outlineLevel="0" collapsed="false">
      <c r="A29" s="35"/>
      <c r="B29" s="35"/>
      <c r="C29" s="36" t="str">
        <f aca="false">IF($A29="","",COUNTIF(Issues!$C$6:$C$505,$A29))</f>
        <v/>
      </c>
      <c r="D29" s="36" t="str">
        <f aca="false">IF($A29="","",COUNTIFS(Issues!$C$6:$C$505,$A29,Issues!$H$6:$H$505,"Open"))</f>
        <v/>
      </c>
      <c r="E29" s="36" t="str">
        <f aca="false">IF($A29="","",COUNTIFS(Issues!$C$6:$C$505,$A29,Issues!$K$6:$K$505,"Not yet"))</f>
        <v/>
      </c>
      <c r="F29" s="36" t="str">
        <f aca="false">IF($A29="","",COUNTIF(Updates!$B$6:$B$305,$A29))</f>
        <v/>
      </c>
      <c r="G29" s="37" t="str">
        <f aca="false">IF(OR($A29="",N(F29)=0),"",SUMPRODUCT(MAX((Updates!$B$6:$B$305=$A29)*Updates!$A$6:$A$305)))</f>
        <v/>
      </c>
      <c r="H29" s="38" t="str">
        <f aca="false">IF(OR($A29="",N(F29)=0),"",IFERROR(LOOKUP(2,1/(Updates!$M$6:$M$305=$A29),Updates!$C$6:$C$305),""))</f>
        <v/>
      </c>
    </row>
    <row r="30" customFormat="false" ht="15" hidden="false" customHeight="false" outlineLevel="0" collapsed="false">
      <c r="A30" s="35"/>
      <c r="B30" s="35"/>
      <c r="C30" s="36" t="str">
        <f aca="false">IF($A30="","",COUNTIF(Issues!$C$6:$C$505,$A30))</f>
        <v/>
      </c>
      <c r="D30" s="36" t="str">
        <f aca="false">IF($A30="","",COUNTIFS(Issues!$C$6:$C$505,$A30,Issues!$H$6:$H$505,"Open"))</f>
        <v/>
      </c>
      <c r="E30" s="36" t="str">
        <f aca="false">IF($A30="","",COUNTIFS(Issues!$C$6:$C$505,$A30,Issues!$K$6:$K$505,"Not yet"))</f>
        <v/>
      </c>
      <c r="F30" s="36" t="str">
        <f aca="false">IF($A30="","",COUNTIF(Updates!$B$6:$B$305,$A30))</f>
        <v/>
      </c>
      <c r="G30" s="37" t="str">
        <f aca="false">IF(OR($A30="",N(F30)=0),"",SUMPRODUCT(MAX((Updates!$B$6:$B$305=$A30)*Updates!$A$6:$A$305)))</f>
        <v/>
      </c>
      <c r="H30" s="38" t="str">
        <f aca="false">IF(OR($A30="",N(F30)=0),"",IFERROR(LOOKUP(2,1/(Updates!$M$6:$M$305=$A30),Updates!$C$6:$C$305),""))</f>
        <v/>
      </c>
    </row>
    <row r="31" customFormat="false" ht="15" hidden="false" customHeight="false" outlineLevel="0" collapsed="false">
      <c r="A31" s="35"/>
      <c r="B31" s="35"/>
      <c r="C31" s="36" t="str">
        <f aca="false">IF($A31="","",COUNTIF(Issues!$C$6:$C$505,$A31))</f>
        <v/>
      </c>
      <c r="D31" s="36" t="str">
        <f aca="false">IF($A31="","",COUNTIFS(Issues!$C$6:$C$505,$A31,Issues!$H$6:$H$505,"Open"))</f>
        <v/>
      </c>
      <c r="E31" s="36" t="str">
        <f aca="false">IF($A31="","",COUNTIFS(Issues!$C$6:$C$505,$A31,Issues!$K$6:$K$505,"Not yet"))</f>
        <v/>
      </c>
      <c r="F31" s="36" t="str">
        <f aca="false">IF($A31="","",COUNTIF(Updates!$B$6:$B$305,$A31))</f>
        <v/>
      </c>
      <c r="G31" s="37" t="str">
        <f aca="false">IF(OR($A31="",N(F31)=0),"",SUMPRODUCT(MAX((Updates!$B$6:$B$305=$A31)*Updates!$A$6:$A$305)))</f>
        <v/>
      </c>
      <c r="H31" s="38" t="str">
        <f aca="false">IF(OR($A31="",N(F31)=0),"",IFERROR(LOOKUP(2,1/(Updates!$M$6:$M$305=$A31),Updates!$C$6:$C$305),""))</f>
        <v/>
      </c>
    </row>
    <row r="32" customFormat="false" ht="15" hidden="false" customHeight="false" outlineLevel="0" collapsed="false">
      <c r="A32" s="35"/>
      <c r="B32" s="35"/>
      <c r="C32" s="36" t="str">
        <f aca="false">IF($A32="","",COUNTIF(Issues!$C$6:$C$505,$A32))</f>
        <v/>
      </c>
      <c r="D32" s="36" t="str">
        <f aca="false">IF($A32="","",COUNTIFS(Issues!$C$6:$C$505,$A32,Issues!$H$6:$H$505,"Open"))</f>
        <v/>
      </c>
      <c r="E32" s="36" t="str">
        <f aca="false">IF($A32="","",COUNTIFS(Issues!$C$6:$C$505,$A32,Issues!$K$6:$K$505,"Not yet"))</f>
        <v/>
      </c>
      <c r="F32" s="36" t="str">
        <f aca="false">IF($A32="","",COUNTIF(Updates!$B$6:$B$305,$A32))</f>
        <v/>
      </c>
      <c r="G32" s="37" t="str">
        <f aca="false">IF(OR($A32="",N(F32)=0),"",SUMPRODUCT(MAX((Updates!$B$6:$B$305=$A32)*Updates!$A$6:$A$305)))</f>
        <v/>
      </c>
      <c r="H32" s="38" t="str">
        <f aca="false">IF(OR($A32="",N(F32)=0),"",IFERROR(LOOKUP(2,1/(Updates!$M$6:$M$305=$A32),Updates!$C$6:$C$305),""))</f>
        <v/>
      </c>
    </row>
    <row r="33" customFormat="false" ht="15" hidden="false" customHeight="false" outlineLevel="0" collapsed="false">
      <c r="A33" s="35"/>
      <c r="B33" s="35"/>
      <c r="C33" s="36" t="str">
        <f aca="false">IF($A33="","",COUNTIF(Issues!$C$6:$C$505,$A33))</f>
        <v/>
      </c>
      <c r="D33" s="36" t="str">
        <f aca="false">IF($A33="","",COUNTIFS(Issues!$C$6:$C$505,$A33,Issues!$H$6:$H$505,"Open"))</f>
        <v/>
      </c>
      <c r="E33" s="36" t="str">
        <f aca="false">IF($A33="","",COUNTIFS(Issues!$C$6:$C$505,$A33,Issues!$K$6:$K$505,"Not yet"))</f>
        <v/>
      </c>
      <c r="F33" s="36" t="str">
        <f aca="false">IF($A33="","",COUNTIF(Updates!$B$6:$B$305,$A33))</f>
        <v/>
      </c>
      <c r="G33" s="37" t="str">
        <f aca="false">IF(OR($A33="",N(F33)=0),"",SUMPRODUCT(MAX((Updates!$B$6:$B$305=$A33)*Updates!$A$6:$A$305)))</f>
        <v/>
      </c>
      <c r="H33" s="38" t="str">
        <f aca="false">IF(OR($A33="",N(F33)=0),"",IFERROR(LOOKUP(2,1/(Updates!$M$6:$M$305=$A33),Updates!$C$6:$C$305),""))</f>
        <v/>
      </c>
    </row>
    <row r="34" customFormat="false" ht="15" hidden="false" customHeight="false" outlineLevel="0" collapsed="false">
      <c r="A34" s="35"/>
      <c r="B34" s="35"/>
      <c r="C34" s="36" t="str">
        <f aca="false">IF($A34="","",COUNTIF(Issues!$C$6:$C$505,$A34))</f>
        <v/>
      </c>
      <c r="D34" s="36" t="str">
        <f aca="false">IF($A34="","",COUNTIFS(Issues!$C$6:$C$505,$A34,Issues!$H$6:$H$505,"Open"))</f>
        <v/>
      </c>
      <c r="E34" s="36" t="str">
        <f aca="false">IF($A34="","",COUNTIFS(Issues!$C$6:$C$505,$A34,Issues!$K$6:$K$505,"Not yet"))</f>
        <v/>
      </c>
      <c r="F34" s="36" t="str">
        <f aca="false">IF($A34="","",COUNTIF(Updates!$B$6:$B$305,$A34))</f>
        <v/>
      </c>
      <c r="G34" s="37" t="str">
        <f aca="false">IF(OR($A34="",N(F34)=0),"",SUMPRODUCT(MAX((Updates!$B$6:$B$305=$A34)*Updates!$A$6:$A$305)))</f>
        <v/>
      </c>
      <c r="H34" s="38" t="str">
        <f aca="false">IF(OR($A34="",N(F34)=0),"",IFERROR(LOOKUP(2,1/(Updates!$M$6:$M$305=$A34),Updates!$C$6:$C$305),""))</f>
        <v/>
      </c>
    </row>
    <row r="35" customFormat="false" ht="15" hidden="false" customHeight="false" outlineLevel="0" collapsed="false">
      <c r="A35" s="35"/>
      <c r="B35" s="35"/>
      <c r="C35" s="36" t="str">
        <f aca="false">IF($A35="","",COUNTIF(Issues!$C$6:$C$505,$A35))</f>
        <v/>
      </c>
      <c r="D35" s="36" t="str">
        <f aca="false">IF($A35="","",COUNTIFS(Issues!$C$6:$C$505,$A35,Issues!$H$6:$H$505,"Open"))</f>
        <v/>
      </c>
      <c r="E35" s="36" t="str">
        <f aca="false">IF($A35="","",COUNTIFS(Issues!$C$6:$C$505,$A35,Issues!$K$6:$K$505,"Not yet"))</f>
        <v/>
      </c>
      <c r="F35" s="36" t="str">
        <f aca="false">IF($A35="","",COUNTIF(Updates!$B$6:$B$305,$A35))</f>
        <v/>
      </c>
      <c r="G35" s="37" t="str">
        <f aca="false">IF(OR($A35="",N(F35)=0),"",SUMPRODUCT(MAX((Updates!$B$6:$B$305=$A35)*Updates!$A$6:$A$305)))</f>
        <v/>
      </c>
      <c r="H35" s="38" t="str">
        <f aca="false">IF(OR($A35="",N(F35)=0),"",IFERROR(LOOKUP(2,1/(Updates!$M$6:$M$305=$A35),Updates!$C$6:$C$305),""))</f>
        <v/>
      </c>
    </row>
    <row r="36" customFormat="false" ht="15" hidden="false" customHeight="false" outlineLevel="0" collapsed="false">
      <c r="A36" s="35"/>
      <c r="B36" s="35"/>
      <c r="C36" s="36" t="str">
        <f aca="false">IF($A36="","",COUNTIF(Issues!$C$6:$C$505,$A36))</f>
        <v/>
      </c>
      <c r="D36" s="36" t="str">
        <f aca="false">IF($A36="","",COUNTIFS(Issues!$C$6:$C$505,$A36,Issues!$H$6:$H$505,"Open"))</f>
        <v/>
      </c>
      <c r="E36" s="36" t="str">
        <f aca="false">IF($A36="","",COUNTIFS(Issues!$C$6:$C$505,$A36,Issues!$K$6:$K$505,"Not yet"))</f>
        <v/>
      </c>
      <c r="F36" s="36" t="str">
        <f aca="false">IF($A36="","",COUNTIF(Updates!$B$6:$B$305,$A36))</f>
        <v/>
      </c>
      <c r="G36" s="37" t="str">
        <f aca="false">IF(OR($A36="",N(F36)=0),"",SUMPRODUCT(MAX((Updates!$B$6:$B$305=$A36)*Updates!$A$6:$A$305)))</f>
        <v/>
      </c>
      <c r="H36" s="38" t="str">
        <f aca="false">IF(OR($A36="",N(F36)=0),"",IFERROR(LOOKUP(2,1/(Updates!$M$6:$M$305=$A36),Updates!$C$6:$C$305),""))</f>
        <v/>
      </c>
    </row>
    <row r="37" customFormat="false" ht="15" hidden="false" customHeight="false" outlineLevel="0" collapsed="false">
      <c r="A37" s="35"/>
      <c r="B37" s="35"/>
      <c r="C37" s="36" t="str">
        <f aca="false">IF($A37="","",COUNTIF(Issues!$C$6:$C$505,$A37))</f>
        <v/>
      </c>
      <c r="D37" s="36" t="str">
        <f aca="false">IF($A37="","",COUNTIFS(Issues!$C$6:$C$505,$A37,Issues!$H$6:$H$505,"Open"))</f>
        <v/>
      </c>
      <c r="E37" s="36" t="str">
        <f aca="false">IF($A37="","",COUNTIFS(Issues!$C$6:$C$505,$A37,Issues!$K$6:$K$505,"Not yet"))</f>
        <v/>
      </c>
      <c r="F37" s="36" t="str">
        <f aca="false">IF($A37="","",COUNTIF(Updates!$B$6:$B$305,$A37))</f>
        <v/>
      </c>
      <c r="G37" s="37" t="str">
        <f aca="false">IF(OR($A37="",N(F37)=0),"",SUMPRODUCT(MAX((Updates!$B$6:$B$305=$A37)*Updates!$A$6:$A$305)))</f>
        <v/>
      </c>
      <c r="H37" s="38" t="str">
        <f aca="false">IF(OR($A37="",N(F37)=0),"",IFERROR(LOOKUP(2,1/(Updates!$M$6:$M$305=$A37),Updates!$C$6:$C$305),""))</f>
        <v/>
      </c>
    </row>
    <row r="38" customFormat="false" ht="15" hidden="false" customHeight="false" outlineLevel="0" collapsed="false">
      <c r="A38" s="35"/>
      <c r="B38" s="35"/>
      <c r="C38" s="36" t="str">
        <f aca="false">IF($A38="","",COUNTIF(Issues!$C$6:$C$505,$A38))</f>
        <v/>
      </c>
      <c r="D38" s="36" t="str">
        <f aca="false">IF($A38="","",COUNTIFS(Issues!$C$6:$C$505,$A38,Issues!$H$6:$H$505,"Open"))</f>
        <v/>
      </c>
      <c r="E38" s="36" t="str">
        <f aca="false">IF($A38="","",COUNTIFS(Issues!$C$6:$C$505,$A38,Issues!$K$6:$K$505,"Not yet"))</f>
        <v/>
      </c>
      <c r="F38" s="36" t="str">
        <f aca="false">IF($A38="","",COUNTIF(Updates!$B$6:$B$305,$A38))</f>
        <v/>
      </c>
      <c r="G38" s="37" t="str">
        <f aca="false">IF(OR($A38="",N(F38)=0),"",SUMPRODUCT(MAX((Updates!$B$6:$B$305=$A38)*Updates!$A$6:$A$305)))</f>
        <v/>
      </c>
      <c r="H38" s="38" t="str">
        <f aca="false">IF(OR($A38="",N(F38)=0),"",IFERROR(LOOKUP(2,1/(Updates!$M$6:$M$305=$A38),Updates!$C$6:$C$305),""))</f>
        <v/>
      </c>
    </row>
    <row r="39" customFormat="false" ht="15" hidden="false" customHeight="false" outlineLevel="0" collapsed="false">
      <c r="A39" s="35"/>
      <c r="B39" s="35"/>
      <c r="C39" s="36" t="str">
        <f aca="false">IF($A39="","",COUNTIF(Issues!$C$6:$C$505,$A39))</f>
        <v/>
      </c>
      <c r="D39" s="36" t="str">
        <f aca="false">IF($A39="","",COUNTIFS(Issues!$C$6:$C$505,$A39,Issues!$H$6:$H$505,"Open"))</f>
        <v/>
      </c>
      <c r="E39" s="36" t="str">
        <f aca="false">IF($A39="","",COUNTIFS(Issues!$C$6:$C$505,$A39,Issues!$K$6:$K$505,"Not yet"))</f>
        <v/>
      </c>
      <c r="F39" s="36" t="str">
        <f aca="false">IF($A39="","",COUNTIF(Updates!$B$6:$B$305,$A39))</f>
        <v/>
      </c>
      <c r="G39" s="37" t="str">
        <f aca="false">IF(OR($A39="",N(F39)=0),"",SUMPRODUCT(MAX((Updates!$B$6:$B$305=$A39)*Updates!$A$6:$A$305)))</f>
        <v/>
      </c>
      <c r="H39" s="38" t="str">
        <f aca="false">IF(OR($A39="",N(F39)=0),"",IFERROR(LOOKUP(2,1/(Updates!$M$6:$M$305=$A39),Updates!$C$6:$C$305),""))</f>
        <v/>
      </c>
    </row>
    <row r="40" customFormat="false" ht="15" hidden="false" customHeight="false" outlineLevel="0" collapsed="false">
      <c r="A40" s="35"/>
      <c r="B40" s="35"/>
      <c r="C40" s="36" t="str">
        <f aca="false">IF($A40="","",COUNTIF(Issues!$C$6:$C$505,$A40))</f>
        <v/>
      </c>
      <c r="D40" s="36" t="str">
        <f aca="false">IF($A40="","",COUNTIFS(Issues!$C$6:$C$505,$A40,Issues!$H$6:$H$505,"Open"))</f>
        <v/>
      </c>
      <c r="E40" s="36" t="str">
        <f aca="false">IF($A40="","",COUNTIFS(Issues!$C$6:$C$505,$A40,Issues!$K$6:$K$505,"Not yet"))</f>
        <v/>
      </c>
      <c r="F40" s="36" t="str">
        <f aca="false">IF($A40="","",COUNTIF(Updates!$B$6:$B$305,$A40))</f>
        <v/>
      </c>
      <c r="G40" s="37" t="str">
        <f aca="false">IF(OR($A40="",N(F40)=0),"",SUMPRODUCT(MAX((Updates!$B$6:$B$305=$A40)*Updates!$A$6:$A$305)))</f>
        <v/>
      </c>
      <c r="H40" s="38" t="str">
        <f aca="false">IF(OR($A40="",N(F40)=0),"",IFERROR(LOOKUP(2,1/(Updates!$M$6:$M$305=$A40),Updates!$C$6:$C$305),""))</f>
        <v/>
      </c>
    </row>
    <row r="41" customFormat="false" ht="15" hidden="false" customHeight="false" outlineLevel="0" collapsed="false">
      <c r="A41" s="35"/>
      <c r="B41" s="35"/>
      <c r="C41" s="36" t="str">
        <f aca="false">IF($A41="","",COUNTIF(Issues!$C$6:$C$505,$A41))</f>
        <v/>
      </c>
      <c r="D41" s="36" t="str">
        <f aca="false">IF($A41="","",COUNTIFS(Issues!$C$6:$C$505,$A41,Issues!$H$6:$H$505,"Open"))</f>
        <v/>
      </c>
      <c r="E41" s="36" t="str">
        <f aca="false">IF($A41="","",COUNTIFS(Issues!$C$6:$C$505,$A41,Issues!$K$6:$K$505,"Not yet"))</f>
        <v/>
      </c>
      <c r="F41" s="36" t="str">
        <f aca="false">IF($A41="","",COUNTIF(Updates!$B$6:$B$305,$A41))</f>
        <v/>
      </c>
      <c r="G41" s="37" t="str">
        <f aca="false">IF(OR($A41="",N(F41)=0),"",SUMPRODUCT(MAX((Updates!$B$6:$B$305=$A41)*Updates!$A$6:$A$305)))</f>
        <v/>
      </c>
      <c r="H41" s="38" t="str">
        <f aca="false">IF(OR($A41="",N(F41)=0),"",IFERROR(LOOKUP(2,1/(Updates!$M$6:$M$305=$A41),Updates!$C$6:$C$305),""))</f>
        <v/>
      </c>
    </row>
    <row r="42" customFormat="false" ht="15" hidden="false" customHeight="false" outlineLevel="0" collapsed="false">
      <c r="A42" s="35"/>
      <c r="B42" s="35"/>
      <c r="C42" s="36" t="str">
        <f aca="false">IF($A42="","",COUNTIF(Issues!$C$6:$C$505,$A42))</f>
        <v/>
      </c>
      <c r="D42" s="36" t="str">
        <f aca="false">IF($A42="","",COUNTIFS(Issues!$C$6:$C$505,$A42,Issues!$H$6:$H$505,"Open"))</f>
        <v/>
      </c>
      <c r="E42" s="36" t="str">
        <f aca="false">IF($A42="","",COUNTIFS(Issues!$C$6:$C$505,$A42,Issues!$K$6:$K$505,"Not yet"))</f>
        <v/>
      </c>
      <c r="F42" s="36" t="str">
        <f aca="false">IF($A42="","",COUNTIF(Updates!$B$6:$B$305,$A42))</f>
        <v/>
      </c>
      <c r="G42" s="37" t="str">
        <f aca="false">IF(OR($A42="",N(F42)=0),"",SUMPRODUCT(MAX((Updates!$B$6:$B$305=$A42)*Updates!$A$6:$A$305)))</f>
        <v/>
      </c>
      <c r="H42" s="38" t="str">
        <f aca="false">IF(OR($A42="",N(F42)=0),"",IFERROR(LOOKUP(2,1/(Updates!$M$6:$M$305=$A42),Updates!$C$6:$C$305),""))</f>
        <v/>
      </c>
    </row>
    <row r="43" customFormat="false" ht="15" hidden="false" customHeight="false" outlineLevel="0" collapsed="false">
      <c r="A43" s="35"/>
      <c r="B43" s="35"/>
      <c r="C43" s="36" t="str">
        <f aca="false">IF($A43="","",COUNTIF(Issues!$C$6:$C$505,$A43))</f>
        <v/>
      </c>
      <c r="D43" s="36" t="str">
        <f aca="false">IF($A43="","",COUNTIFS(Issues!$C$6:$C$505,$A43,Issues!$H$6:$H$505,"Open"))</f>
        <v/>
      </c>
      <c r="E43" s="36" t="str">
        <f aca="false">IF($A43="","",COUNTIFS(Issues!$C$6:$C$505,$A43,Issues!$K$6:$K$505,"Not yet"))</f>
        <v/>
      </c>
      <c r="F43" s="36" t="str">
        <f aca="false">IF($A43="","",COUNTIF(Updates!$B$6:$B$305,$A43))</f>
        <v/>
      </c>
      <c r="G43" s="37" t="str">
        <f aca="false">IF(OR($A43="",N(F43)=0),"",SUMPRODUCT(MAX((Updates!$B$6:$B$305=$A43)*Updates!$A$6:$A$305)))</f>
        <v/>
      </c>
      <c r="H43" s="38" t="str">
        <f aca="false">IF(OR($A43="",N(F43)=0),"",IFERROR(LOOKUP(2,1/(Updates!$M$6:$M$305=$A43),Updates!$C$6:$C$305),""))</f>
        <v/>
      </c>
    </row>
    <row r="44" customFormat="false" ht="15" hidden="false" customHeight="false" outlineLevel="0" collapsed="false">
      <c r="A44" s="35"/>
      <c r="B44" s="35"/>
      <c r="C44" s="36" t="str">
        <f aca="false">IF($A44="","",COUNTIF(Issues!$C$6:$C$505,$A44))</f>
        <v/>
      </c>
      <c r="D44" s="36" t="str">
        <f aca="false">IF($A44="","",COUNTIFS(Issues!$C$6:$C$505,$A44,Issues!$H$6:$H$505,"Open"))</f>
        <v/>
      </c>
      <c r="E44" s="36" t="str">
        <f aca="false">IF($A44="","",COUNTIFS(Issues!$C$6:$C$505,$A44,Issues!$K$6:$K$505,"Not yet"))</f>
        <v/>
      </c>
      <c r="F44" s="36" t="str">
        <f aca="false">IF($A44="","",COUNTIF(Updates!$B$6:$B$305,$A44))</f>
        <v/>
      </c>
      <c r="G44" s="37" t="str">
        <f aca="false">IF(OR($A44="",N(F44)=0),"",SUMPRODUCT(MAX((Updates!$B$6:$B$305=$A44)*Updates!$A$6:$A$305)))</f>
        <v/>
      </c>
      <c r="H44" s="38" t="str">
        <f aca="false">IF(OR($A44="",N(F44)=0),"",IFERROR(LOOKUP(2,1/(Updates!$M$6:$M$305=$A44),Updates!$C$6:$C$305),""))</f>
        <v/>
      </c>
    </row>
    <row r="45" customFormat="false" ht="15" hidden="false" customHeight="false" outlineLevel="0" collapsed="false">
      <c r="A45" s="35"/>
      <c r="B45" s="35"/>
      <c r="C45" s="36" t="str">
        <f aca="false">IF($A45="","",COUNTIF(Issues!$C$6:$C$505,$A45))</f>
        <v/>
      </c>
      <c r="D45" s="36" t="str">
        <f aca="false">IF($A45="","",COUNTIFS(Issues!$C$6:$C$505,$A45,Issues!$H$6:$H$505,"Open"))</f>
        <v/>
      </c>
      <c r="E45" s="36" t="str">
        <f aca="false">IF($A45="","",COUNTIFS(Issues!$C$6:$C$505,$A45,Issues!$K$6:$K$505,"Not yet"))</f>
        <v/>
      </c>
      <c r="F45" s="36" t="str">
        <f aca="false">IF($A45="","",COUNTIF(Updates!$B$6:$B$305,$A45))</f>
        <v/>
      </c>
      <c r="G45" s="37" t="str">
        <f aca="false">IF(OR($A45="",N(F45)=0),"",SUMPRODUCT(MAX((Updates!$B$6:$B$305=$A45)*Updates!$A$6:$A$305)))</f>
        <v/>
      </c>
      <c r="H45" s="38" t="str">
        <f aca="false">IF(OR($A45="",N(F45)=0),"",IFERROR(LOOKUP(2,1/(Updates!$M$6:$M$305=$A45),Updates!$C$6:$C$305),""))</f>
        <v/>
      </c>
    </row>
    <row r="46" customFormat="false" ht="15" hidden="false" customHeight="false" outlineLevel="0" collapsed="false">
      <c r="A46" s="35"/>
      <c r="B46" s="35"/>
      <c r="C46" s="36" t="str">
        <f aca="false">IF($A46="","",COUNTIF(Issues!$C$6:$C$505,$A46))</f>
        <v/>
      </c>
      <c r="D46" s="36" t="str">
        <f aca="false">IF($A46="","",COUNTIFS(Issues!$C$6:$C$505,$A46,Issues!$H$6:$H$505,"Open"))</f>
        <v/>
      </c>
      <c r="E46" s="36" t="str">
        <f aca="false">IF($A46="","",COUNTIFS(Issues!$C$6:$C$505,$A46,Issues!$K$6:$K$505,"Not yet"))</f>
        <v/>
      </c>
      <c r="F46" s="36" t="str">
        <f aca="false">IF($A46="","",COUNTIF(Updates!$B$6:$B$305,$A46))</f>
        <v/>
      </c>
      <c r="G46" s="37" t="str">
        <f aca="false">IF(OR($A46="",N(F46)=0),"",SUMPRODUCT(MAX((Updates!$B$6:$B$305=$A46)*Updates!$A$6:$A$305)))</f>
        <v/>
      </c>
      <c r="H46" s="38" t="str">
        <f aca="false">IF(OR($A46="",N(F46)=0),"",IFERROR(LOOKUP(2,1/(Updates!$M$6:$M$305=$A46),Updates!$C$6:$C$305),""))</f>
        <v/>
      </c>
    </row>
    <row r="47" customFormat="false" ht="15" hidden="false" customHeight="false" outlineLevel="0" collapsed="false">
      <c r="A47" s="35"/>
      <c r="B47" s="35"/>
      <c r="C47" s="36" t="str">
        <f aca="false">IF($A47="","",COUNTIF(Issues!$C$6:$C$505,$A47))</f>
        <v/>
      </c>
      <c r="D47" s="36" t="str">
        <f aca="false">IF($A47="","",COUNTIFS(Issues!$C$6:$C$505,$A47,Issues!$H$6:$H$505,"Open"))</f>
        <v/>
      </c>
      <c r="E47" s="36" t="str">
        <f aca="false">IF($A47="","",COUNTIFS(Issues!$C$6:$C$505,$A47,Issues!$K$6:$K$505,"Not yet"))</f>
        <v/>
      </c>
      <c r="F47" s="36" t="str">
        <f aca="false">IF($A47="","",COUNTIF(Updates!$B$6:$B$305,$A47))</f>
        <v/>
      </c>
      <c r="G47" s="37" t="str">
        <f aca="false">IF(OR($A47="",N(F47)=0),"",SUMPRODUCT(MAX((Updates!$B$6:$B$305=$A47)*Updates!$A$6:$A$305)))</f>
        <v/>
      </c>
      <c r="H47" s="38" t="str">
        <f aca="false">IF(OR($A47="",N(F47)=0),"",IFERROR(LOOKUP(2,1/(Updates!$M$6:$M$305=$A47),Updates!$C$6:$C$305),""))</f>
        <v/>
      </c>
    </row>
    <row r="48" customFormat="false" ht="15" hidden="false" customHeight="false" outlineLevel="0" collapsed="false">
      <c r="A48" s="35"/>
      <c r="B48" s="35"/>
      <c r="C48" s="36" t="str">
        <f aca="false">IF($A48="","",COUNTIF(Issues!$C$6:$C$505,$A48))</f>
        <v/>
      </c>
      <c r="D48" s="36" t="str">
        <f aca="false">IF($A48="","",COUNTIFS(Issues!$C$6:$C$505,$A48,Issues!$H$6:$H$505,"Open"))</f>
        <v/>
      </c>
      <c r="E48" s="36" t="str">
        <f aca="false">IF($A48="","",COUNTIFS(Issues!$C$6:$C$505,$A48,Issues!$K$6:$K$505,"Not yet"))</f>
        <v/>
      </c>
      <c r="F48" s="36" t="str">
        <f aca="false">IF($A48="","",COUNTIF(Updates!$B$6:$B$305,$A48))</f>
        <v/>
      </c>
      <c r="G48" s="37" t="str">
        <f aca="false">IF(OR($A48="",N(F48)=0),"",SUMPRODUCT(MAX((Updates!$B$6:$B$305=$A48)*Updates!$A$6:$A$305)))</f>
        <v/>
      </c>
      <c r="H48" s="38" t="str">
        <f aca="false">IF(OR($A48="",N(F48)=0),"",IFERROR(LOOKUP(2,1/(Updates!$M$6:$M$305=$A48),Updates!$C$6:$C$305),""))</f>
        <v/>
      </c>
    </row>
    <row r="49" customFormat="false" ht="15" hidden="false" customHeight="false" outlineLevel="0" collapsed="false">
      <c r="A49" s="35"/>
      <c r="B49" s="35"/>
      <c r="C49" s="36" t="str">
        <f aca="false">IF($A49="","",COUNTIF(Issues!$C$6:$C$505,$A49))</f>
        <v/>
      </c>
      <c r="D49" s="36" t="str">
        <f aca="false">IF($A49="","",COUNTIFS(Issues!$C$6:$C$505,$A49,Issues!$H$6:$H$505,"Open"))</f>
        <v/>
      </c>
      <c r="E49" s="36" t="str">
        <f aca="false">IF($A49="","",COUNTIFS(Issues!$C$6:$C$505,$A49,Issues!$K$6:$K$505,"Not yet"))</f>
        <v/>
      </c>
      <c r="F49" s="36" t="str">
        <f aca="false">IF($A49="","",COUNTIF(Updates!$B$6:$B$305,$A49))</f>
        <v/>
      </c>
      <c r="G49" s="37" t="str">
        <f aca="false">IF(OR($A49="",N(F49)=0),"",SUMPRODUCT(MAX((Updates!$B$6:$B$305=$A49)*Updates!$A$6:$A$305)))</f>
        <v/>
      </c>
      <c r="H49" s="38" t="str">
        <f aca="false">IF(OR($A49="",N(F49)=0),"",IFERROR(LOOKUP(2,1/(Updates!$M$6:$M$305=$A49),Updates!$C$6:$C$305),""))</f>
        <v/>
      </c>
    </row>
    <row r="50" customFormat="false" ht="15" hidden="false" customHeight="false" outlineLevel="0" collapsed="false">
      <c r="A50" s="35"/>
      <c r="B50" s="35"/>
      <c r="C50" s="36" t="str">
        <f aca="false">IF($A50="","",COUNTIF(Issues!$C$6:$C$505,$A50))</f>
        <v/>
      </c>
      <c r="D50" s="36" t="str">
        <f aca="false">IF($A50="","",COUNTIFS(Issues!$C$6:$C$505,$A50,Issues!$H$6:$H$505,"Open"))</f>
        <v/>
      </c>
      <c r="E50" s="36" t="str">
        <f aca="false">IF($A50="","",COUNTIFS(Issues!$C$6:$C$505,$A50,Issues!$K$6:$K$505,"Not yet"))</f>
        <v/>
      </c>
      <c r="F50" s="36" t="str">
        <f aca="false">IF($A50="","",COUNTIF(Updates!$B$6:$B$305,$A50))</f>
        <v/>
      </c>
      <c r="G50" s="37" t="str">
        <f aca="false">IF(OR($A50="",N(F50)=0),"",SUMPRODUCT(MAX((Updates!$B$6:$B$305=$A50)*Updates!$A$6:$A$305)))</f>
        <v/>
      </c>
      <c r="H50" s="38" t="str">
        <f aca="false">IF(OR($A50="",N(F50)=0),"",IFERROR(LOOKUP(2,1/(Updates!$M$6:$M$305=$A50),Updates!$C$6:$C$305),""))</f>
        <v/>
      </c>
    </row>
    <row r="51" customFormat="false" ht="15" hidden="false" customHeight="false" outlineLevel="0" collapsed="false">
      <c r="A51" s="35"/>
      <c r="B51" s="35"/>
      <c r="C51" s="36" t="str">
        <f aca="false">IF($A51="","",COUNTIF(Issues!$C$6:$C$505,$A51))</f>
        <v/>
      </c>
      <c r="D51" s="36" t="str">
        <f aca="false">IF($A51="","",COUNTIFS(Issues!$C$6:$C$505,$A51,Issues!$H$6:$H$505,"Open"))</f>
        <v/>
      </c>
      <c r="E51" s="36" t="str">
        <f aca="false">IF($A51="","",COUNTIFS(Issues!$C$6:$C$505,$A51,Issues!$K$6:$K$505,"Not yet"))</f>
        <v/>
      </c>
      <c r="F51" s="36" t="str">
        <f aca="false">IF($A51="","",COUNTIF(Updates!$B$6:$B$305,$A51))</f>
        <v/>
      </c>
      <c r="G51" s="37" t="str">
        <f aca="false">IF(OR($A51="",N(F51)=0),"",SUMPRODUCT(MAX((Updates!$B$6:$B$305=$A51)*Updates!$A$6:$A$305)))</f>
        <v/>
      </c>
      <c r="H51" s="38" t="str">
        <f aca="false">IF(OR($A51="",N(F51)=0),"",IFERROR(LOOKUP(2,1/(Updates!$M$6:$M$305=$A51),Updates!$C$6:$C$305),""))</f>
        <v/>
      </c>
    </row>
    <row r="52" customFormat="false" ht="15" hidden="false" customHeight="false" outlineLevel="0" collapsed="false">
      <c r="A52" s="35"/>
      <c r="B52" s="35"/>
      <c r="C52" s="36" t="str">
        <f aca="false">IF($A52="","",COUNTIF(Issues!$C$6:$C$505,$A52))</f>
        <v/>
      </c>
      <c r="D52" s="36" t="str">
        <f aca="false">IF($A52="","",COUNTIFS(Issues!$C$6:$C$505,$A52,Issues!$H$6:$H$505,"Open"))</f>
        <v/>
      </c>
      <c r="E52" s="36" t="str">
        <f aca="false">IF($A52="","",COUNTIFS(Issues!$C$6:$C$505,$A52,Issues!$K$6:$K$505,"Not yet"))</f>
        <v/>
      </c>
      <c r="F52" s="36" t="str">
        <f aca="false">IF($A52="","",COUNTIF(Updates!$B$6:$B$305,$A52))</f>
        <v/>
      </c>
      <c r="G52" s="37" t="str">
        <f aca="false">IF(OR($A52="",N(F52)=0),"",SUMPRODUCT(MAX((Updates!$B$6:$B$305=$A52)*Updates!$A$6:$A$305)))</f>
        <v/>
      </c>
      <c r="H52" s="38" t="str">
        <f aca="false">IF(OR($A52="",N(F52)=0),"",IFERROR(LOOKUP(2,1/(Updates!$M$6:$M$305=$A52),Updates!$C$6:$C$305),""))</f>
        <v/>
      </c>
    </row>
    <row r="53" customFormat="false" ht="15" hidden="false" customHeight="false" outlineLevel="0" collapsed="false">
      <c r="A53" s="35"/>
      <c r="B53" s="35"/>
      <c r="C53" s="36" t="str">
        <f aca="false">IF($A53="","",COUNTIF(Issues!$C$6:$C$505,$A53))</f>
        <v/>
      </c>
      <c r="D53" s="36" t="str">
        <f aca="false">IF($A53="","",COUNTIFS(Issues!$C$6:$C$505,$A53,Issues!$H$6:$H$505,"Open"))</f>
        <v/>
      </c>
      <c r="E53" s="36" t="str">
        <f aca="false">IF($A53="","",COUNTIFS(Issues!$C$6:$C$505,$A53,Issues!$K$6:$K$505,"Not yet"))</f>
        <v/>
      </c>
      <c r="F53" s="36" t="str">
        <f aca="false">IF($A53="","",COUNTIF(Updates!$B$6:$B$305,$A53))</f>
        <v/>
      </c>
      <c r="G53" s="37" t="str">
        <f aca="false">IF(OR($A53="",N(F53)=0),"",SUMPRODUCT(MAX((Updates!$B$6:$B$305=$A53)*Updates!$A$6:$A$305)))</f>
        <v/>
      </c>
      <c r="H53" s="38" t="str">
        <f aca="false">IF(OR($A53="",N(F53)=0),"",IFERROR(LOOKUP(2,1/(Updates!$M$6:$M$305=$A53),Updates!$C$6:$C$305),""))</f>
        <v/>
      </c>
    </row>
    <row r="54" customFormat="false" ht="15" hidden="false" customHeight="false" outlineLevel="0" collapsed="false">
      <c r="A54" s="35"/>
      <c r="B54" s="35"/>
      <c r="C54" s="36" t="str">
        <f aca="false">IF($A54="","",COUNTIF(Issues!$C$6:$C$505,$A54))</f>
        <v/>
      </c>
      <c r="D54" s="36" t="str">
        <f aca="false">IF($A54="","",COUNTIFS(Issues!$C$6:$C$505,$A54,Issues!$H$6:$H$505,"Open"))</f>
        <v/>
      </c>
      <c r="E54" s="36" t="str">
        <f aca="false">IF($A54="","",COUNTIFS(Issues!$C$6:$C$505,$A54,Issues!$K$6:$K$505,"Not yet"))</f>
        <v/>
      </c>
      <c r="F54" s="36" t="str">
        <f aca="false">IF($A54="","",COUNTIF(Updates!$B$6:$B$305,$A54))</f>
        <v/>
      </c>
      <c r="G54" s="37" t="str">
        <f aca="false">IF(OR($A54="",N(F54)=0),"",SUMPRODUCT(MAX((Updates!$B$6:$B$305=$A54)*Updates!$A$6:$A$305)))</f>
        <v/>
      </c>
      <c r="H54" s="38" t="str">
        <f aca="false">IF(OR($A54="",N(F54)=0),"",IFERROR(LOOKUP(2,1/(Updates!$M$6:$M$305=$A54),Updates!$C$6:$C$305),""))</f>
        <v/>
      </c>
    </row>
    <row r="55" customFormat="false" ht="15" hidden="false" customHeight="false" outlineLevel="0" collapsed="false">
      <c r="A55" s="35"/>
      <c r="B55" s="35"/>
      <c r="C55" s="36" t="str">
        <f aca="false">IF($A55="","",COUNTIF(Issues!$C$6:$C$505,$A55))</f>
        <v/>
      </c>
      <c r="D55" s="36" t="str">
        <f aca="false">IF($A55="","",COUNTIFS(Issues!$C$6:$C$505,$A55,Issues!$H$6:$H$505,"Open"))</f>
        <v/>
      </c>
      <c r="E55" s="36" t="str">
        <f aca="false">IF($A55="","",COUNTIFS(Issues!$C$6:$C$505,$A55,Issues!$K$6:$K$505,"Not yet"))</f>
        <v/>
      </c>
      <c r="F55" s="36" t="str">
        <f aca="false">IF($A55="","",COUNTIF(Updates!$B$6:$B$305,$A55))</f>
        <v/>
      </c>
      <c r="G55" s="37" t="str">
        <f aca="false">IF(OR($A55="",N(F55)=0),"",SUMPRODUCT(MAX((Updates!$B$6:$B$305=$A55)*Updates!$A$6:$A$305)))</f>
        <v/>
      </c>
      <c r="H55" s="38" t="str">
        <f aca="false">IF(OR($A55="",N(F55)=0),"",IFERROR(LOOKUP(2,1/(Updates!$M$6:$M$305=$A55),Updates!$C$6:$C$305),""))</f>
        <v/>
      </c>
    </row>
  </sheetData>
  <sheetProtection sheet="true" formatCells="false" formatColumns="false" formatRows="false"/>
  <conditionalFormatting sqref="E6:E55">
    <cfRule type="cellIs" priority="2" operator="greaterThan" aboveAverage="0" equalAverage="0" bottom="0" percent="0" rank="0" text="" dxfId="1">
      <formula>0</formula>
    </cfRule>
  </conditionalFormatting>
  <dataValidations count="1">
    <dataValidation allowBlank="false" error="Each product name must be different, so issues and updates can be matched to it." errorStyle="stop" errorTitle="Product name" operator="between" showDropDown="false" showErrorMessage="true" showInputMessage="false" sqref="A6:A55" type="custom">
      <formula1>COUNTIF($A$6:$A$55,A6)=1</formula1>
      <formula2>0</formula2>
    </dataValidation>
  </dataValidations>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5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13"/>
    <col collapsed="false" customWidth="true" hidden="false" outlineLevel="0" max="3" min="3" style="0" width="28"/>
    <col collapsed="false" customWidth="true" hidden="false" outlineLevel="0" max="4" min="4" style="0" width="20"/>
    <col collapsed="false" customWidth="true" hidden="false" outlineLevel="0" max="5" min="5" style="0" width="44"/>
    <col collapsed="false" customWidth="true" hidden="false" outlineLevel="0" max="6" min="6" style="0" width="20"/>
    <col collapsed="false" customWidth="true" hidden="false" outlineLevel="0" max="7" min="7" style="0" width="38"/>
    <col collapsed="false" customWidth="true" hidden="false" outlineLevel="0" max="9" min="8" style="0" width="11"/>
    <col collapsed="false" customWidth="true" hidden="false" outlineLevel="0" max="10" min="10" style="0" width="13"/>
    <col collapsed="false" customWidth="true" hidden="false" outlineLevel="0" max="11" min="11" style="0" width="12"/>
    <col collapsed="false" customWidth="true" hidden="false" outlineLevel="0" max="12" min="12" style="0" width="26"/>
  </cols>
  <sheetData>
    <row r="1" customFormat="false" ht="27.75" hidden="false" customHeight="true" outlineLevel="0" collapsed="false">
      <c r="A1" s="8" t="s">
        <v>52</v>
      </c>
    </row>
    <row r="2" customFormat="false" ht="15" hidden="false" customHeight="false" outlineLevel="0" collapsed="false">
      <c r="A2" s="9" t="s">
        <v>82</v>
      </c>
    </row>
    <row r="3" customFormat="false" ht="15" hidden="false" customHeight="false" outlineLevel="0" collapsed="false">
      <c r="B3" s="30" t="s">
        <v>3</v>
      </c>
      <c r="C3" s="31" t="s">
        <v>5</v>
      </c>
      <c r="D3" s="32" t="s">
        <v>75</v>
      </c>
    </row>
    <row r="5" customFormat="false" ht="48" hidden="false" customHeight="true" outlineLevel="0" collapsed="false">
      <c r="A5" s="34" t="s">
        <v>83</v>
      </c>
      <c r="B5" s="33" t="s">
        <v>84</v>
      </c>
      <c r="C5" s="33" t="s">
        <v>85</v>
      </c>
      <c r="D5" s="33" t="s">
        <v>86</v>
      </c>
      <c r="E5" s="33" t="s">
        <v>87</v>
      </c>
      <c r="F5" s="33" t="s">
        <v>88</v>
      </c>
      <c r="G5" s="33" t="s">
        <v>89</v>
      </c>
      <c r="H5" s="33" t="s">
        <v>90</v>
      </c>
      <c r="I5" s="33" t="s">
        <v>91</v>
      </c>
      <c r="J5" s="33" t="s">
        <v>92</v>
      </c>
      <c r="K5" s="34" t="s">
        <v>93</v>
      </c>
      <c r="L5" s="34" t="s">
        <v>94</v>
      </c>
    </row>
    <row r="6" customFormat="false" ht="43.5" hidden="false" customHeight="true" outlineLevel="0" collapsed="false">
      <c r="A6" s="38" t="str">
        <f aca="false">IF(COUNTA($B6:$J6)=0,"","I"&amp;TEXT(ROW()-5,"000"))</f>
        <v>I001</v>
      </c>
      <c r="B6" s="39" t="n">
        <v>46030</v>
      </c>
      <c r="C6" s="35" t="s">
        <v>78</v>
      </c>
      <c r="D6" s="35" t="s">
        <v>60</v>
      </c>
      <c r="E6" s="40" t="s">
        <v>95</v>
      </c>
      <c r="F6" s="35" t="s">
        <v>96</v>
      </c>
      <c r="G6" s="40" t="s">
        <v>97</v>
      </c>
      <c r="H6" s="35" t="s">
        <v>98</v>
      </c>
      <c r="I6" s="41" t="n">
        <v>15</v>
      </c>
      <c r="J6" s="35" t="s">
        <v>99</v>
      </c>
      <c r="K6" s="38" t="str">
        <f aca="false">IF($J6="Yes",IF(COUNTIF(Updates!$G$6:$G$305,$A6)&gt;0,"Logged","Not yet"),"")</f>
        <v>Logged</v>
      </c>
      <c r="L6" s="42" t="str">
        <f aca="false">IF(COUNTA($B6:$J6)=0,"",IF(OR($B6="",$C6="",$D6="",$E6="",$H6="",$J6=""),"Fill in the starred columns",IF(COUNTIF(Products!$A$6:$A$55,$C6)=0,"Product not on Products sheet","")))</f>
        <v/>
      </c>
    </row>
    <row r="7" customFormat="false" ht="43.5" hidden="false" customHeight="true" outlineLevel="0" collapsed="false">
      <c r="A7" s="38" t="str">
        <f aca="false">IF(COUNTA($B7:$J7)=0,"","I"&amp;TEXT(ROW()-5,"000"))</f>
        <v>I002</v>
      </c>
      <c r="B7" s="39" t="n">
        <v>46036</v>
      </c>
      <c r="C7" s="35" t="s">
        <v>80</v>
      </c>
      <c r="D7" s="35" t="s">
        <v>57</v>
      </c>
      <c r="E7" s="40" t="s">
        <v>100</v>
      </c>
      <c r="F7" s="35" t="s">
        <v>101</v>
      </c>
      <c r="G7" s="40" t="s">
        <v>102</v>
      </c>
      <c r="H7" s="35" t="s">
        <v>98</v>
      </c>
      <c r="I7" s="41" t="n">
        <v>5</v>
      </c>
      <c r="J7" s="35" t="s">
        <v>103</v>
      </c>
      <c r="K7" s="38" t="str">
        <f aca="false">IF($J7="Yes",IF(COUNTIF(Updates!$G$6:$G$305,$A7)&gt;0,"Logged","Not yet"),"")</f>
        <v/>
      </c>
      <c r="L7" s="42" t="str">
        <f aca="false">IF(COUNTA($B7:$J7)=0,"",IF(OR($B7="",$C7="",$D7="",$E7="",$H7="",$J7=""),"Fill in the starred columns",IF(COUNTIF(Products!$A$6:$A$55,$C7)=0,"Product not on Products sheet","")))</f>
        <v/>
      </c>
    </row>
    <row r="8" customFormat="false" ht="43.5" hidden="false" customHeight="true" outlineLevel="0" collapsed="false">
      <c r="A8" s="38" t="str">
        <f aca="false">IF(COUNTA($B8:$J8)=0,"","I"&amp;TEXT(ROW()-5,"000"))</f>
        <v>I003</v>
      </c>
      <c r="B8" s="39" t="n">
        <v>46056</v>
      </c>
      <c r="C8" s="35" t="s">
        <v>78</v>
      </c>
      <c r="D8" s="35" t="s">
        <v>63</v>
      </c>
      <c r="E8" s="40" t="s">
        <v>104</v>
      </c>
      <c r="F8" s="35"/>
      <c r="G8" s="40" t="s">
        <v>105</v>
      </c>
      <c r="H8" s="35" t="s">
        <v>98</v>
      </c>
      <c r="I8" s="41" t="n">
        <v>5</v>
      </c>
      <c r="J8" s="35" t="s">
        <v>103</v>
      </c>
      <c r="K8" s="38" t="str">
        <f aca="false">IF($J8="Yes",IF(COUNTIF(Updates!$G$6:$G$305,$A8)&gt;0,"Logged","Not yet"),"")</f>
        <v/>
      </c>
      <c r="L8" s="42" t="str">
        <f aca="false">IF(COUNTA($B8:$J8)=0,"",IF(OR($B8="",$C8="",$D8="",$E8="",$H8="",$J8=""),"Fill in the starred columns",IF(COUNTIF(Products!$A$6:$A$55,$C8)=0,"Product not on Products sheet","")))</f>
        <v/>
      </c>
    </row>
    <row r="9" customFormat="false" ht="43.5" hidden="false" customHeight="true" outlineLevel="0" collapsed="false">
      <c r="A9" s="38" t="str">
        <f aca="false">IF(COUNTA($B9:$J9)=0,"","I"&amp;TEXT(ROW()-5,"000"))</f>
        <v>I004</v>
      </c>
      <c r="B9" s="39" t="n">
        <v>46073</v>
      </c>
      <c r="C9" s="35" t="s">
        <v>80</v>
      </c>
      <c r="D9" s="35" t="s">
        <v>58</v>
      </c>
      <c r="E9" s="40" t="s">
        <v>106</v>
      </c>
      <c r="F9" s="35" t="s">
        <v>107</v>
      </c>
      <c r="G9" s="40"/>
      <c r="H9" s="35" t="s">
        <v>53</v>
      </c>
      <c r="I9" s="41" t="n">
        <v>10</v>
      </c>
      <c r="J9" s="35" t="s">
        <v>99</v>
      </c>
      <c r="K9" s="38" t="str">
        <f aca="false">IF($J9="Yes",IF(COUNTIF(Updates!$G$6:$G$305,$A9)&gt;0,"Logged","Not yet"),"")</f>
        <v>Not yet</v>
      </c>
      <c r="L9" s="42" t="str">
        <f aca="false">IF(COUNTA($B9:$J9)=0,"",IF(OR($B9="",$C9="",$D9="",$E9="",$H9="",$J9=""),"Fill in the starred columns",IF(COUNTIF(Products!$A$6:$A$55,$C9)=0,"Product not on Products sheet","")))</f>
        <v/>
      </c>
    </row>
    <row r="10" customFormat="false" ht="15" hidden="false" customHeight="true" outlineLevel="0" collapsed="false">
      <c r="A10" s="38" t="str">
        <f aca="false">IF(COUNTA($B10:$J10)=0,"","I"&amp;TEXT(ROW()-5,"000"))</f>
        <v/>
      </c>
      <c r="B10" s="39"/>
      <c r="C10" s="35"/>
      <c r="D10" s="35"/>
      <c r="E10" s="40"/>
      <c r="F10" s="35"/>
      <c r="G10" s="40"/>
      <c r="H10" s="35"/>
      <c r="I10" s="41"/>
      <c r="J10" s="35"/>
      <c r="K10" s="38" t="str">
        <f aca="false">IF($J10="Yes",IF(COUNTIF(Updates!$G$6:$G$305,$A10)&gt;0,"Logged","Not yet"),"")</f>
        <v/>
      </c>
      <c r="L10" s="42" t="str">
        <f aca="false">IF(COUNTA($B10:$J10)=0,"",IF(OR($B10="",$C10="",$D10="",$E10="",$H10="",$J10=""),"Fill in the starred columns",IF(COUNTIF(Products!$A$6:$A$55,$C10)=0,"Product not on Products sheet","")))</f>
        <v/>
      </c>
    </row>
    <row r="11" customFormat="false" ht="15" hidden="false" customHeight="true" outlineLevel="0" collapsed="false">
      <c r="A11" s="38" t="str">
        <f aca="false">IF(COUNTA($B11:$J11)=0,"","I"&amp;TEXT(ROW()-5,"000"))</f>
        <v/>
      </c>
      <c r="B11" s="39"/>
      <c r="C11" s="35"/>
      <c r="D11" s="35"/>
      <c r="E11" s="40"/>
      <c r="F11" s="35"/>
      <c r="G11" s="40"/>
      <c r="H11" s="35"/>
      <c r="I11" s="41"/>
      <c r="J11" s="35"/>
      <c r="K11" s="38" t="str">
        <f aca="false">IF($J11="Yes",IF(COUNTIF(Updates!$G$6:$G$305,$A11)&gt;0,"Logged","Not yet"),"")</f>
        <v/>
      </c>
      <c r="L11" s="42" t="str">
        <f aca="false">IF(COUNTA($B11:$J11)=0,"",IF(OR($B11="",$C11="",$D11="",$E11="",$H11="",$J11=""),"Fill in the starred columns",IF(COUNTIF(Products!$A$6:$A$55,$C11)=0,"Product not on Products sheet","")))</f>
        <v/>
      </c>
    </row>
    <row r="12" customFormat="false" ht="15" hidden="false" customHeight="true" outlineLevel="0" collapsed="false">
      <c r="A12" s="38" t="str">
        <f aca="false">IF(COUNTA($B12:$J12)=0,"","I"&amp;TEXT(ROW()-5,"000"))</f>
        <v/>
      </c>
      <c r="B12" s="39"/>
      <c r="C12" s="35"/>
      <c r="D12" s="35"/>
      <c r="E12" s="40"/>
      <c r="F12" s="35"/>
      <c r="G12" s="40"/>
      <c r="H12" s="35"/>
      <c r="I12" s="41"/>
      <c r="J12" s="35"/>
      <c r="K12" s="38" t="str">
        <f aca="false">IF($J12="Yes",IF(COUNTIF(Updates!$G$6:$G$305,$A12)&gt;0,"Logged","Not yet"),"")</f>
        <v/>
      </c>
      <c r="L12" s="42" t="str">
        <f aca="false">IF(COUNTA($B12:$J12)=0,"",IF(OR($B12="",$C12="",$D12="",$E12="",$H12="",$J12=""),"Fill in the starred columns",IF(COUNTIF(Products!$A$6:$A$55,$C12)=0,"Product not on Products sheet","")))</f>
        <v/>
      </c>
    </row>
    <row r="13" customFormat="false" ht="15" hidden="false" customHeight="true" outlineLevel="0" collapsed="false">
      <c r="A13" s="38" t="str">
        <f aca="false">IF(COUNTA($B13:$J13)=0,"","I"&amp;TEXT(ROW()-5,"000"))</f>
        <v/>
      </c>
      <c r="B13" s="39"/>
      <c r="C13" s="35"/>
      <c r="D13" s="35"/>
      <c r="E13" s="40"/>
      <c r="F13" s="35"/>
      <c r="G13" s="40"/>
      <c r="H13" s="35"/>
      <c r="I13" s="41"/>
      <c r="J13" s="35"/>
      <c r="K13" s="38" t="str">
        <f aca="false">IF($J13="Yes",IF(COUNTIF(Updates!$G$6:$G$305,$A13)&gt;0,"Logged","Not yet"),"")</f>
        <v/>
      </c>
      <c r="L13" s="42" t="str">
        <f aca="false">IF(COUNTA($B13:$J13)=0,"",IF(OR($B13="",$C13="",$D13="",$E13="",$H13="",$J13=""),"Fill in the starred columns",IF(COUNTIF(Products!$A$6:$A$55,$C13)=0,"Product not on Products sheet","")))</f>
        <v/>
      </c>
    </row>
    <row r="14" customFormat="false" ht="15" hidden="false" customHeight="true" outlineLevel="0" collapsed="false">
      <c r="A14" s="38" t="str">
        <f aca="false">IF(COUNTA($B14:$J14)=0,"","I"&amp;TEXT(ROW()-5,"000"))</f>
        <v/>
      </c>
      <c r="B14" s="39"/>
      <c r="C14" s="35"/>
      <c r="D14" s="35"/>
      <c r="E14" s="40"/>
      <c r="F14" s="35"/>
      <c r="G14" s="40"/>
      <c r="H14" s="35"/>
      <c r="I14" s="41"/>
      <c r="J14" s="35"/>
      <c r="K14" s="38" t="str">
        <f aca="false">IF($J14="Yes",IF(COUNTIF(Updates!$G$6:$G$305,$A14)&gt;0,"Logged","Not yet"),"")</f>
        <v/>
      </c>
      <c r="L14" s="42" t="str">
        <f aca="false">IF(COUNTA($B14:$J14)=0,"",IF(OR($B14="",$C14="",$D14="",$E14="",$H14="",$J14=""),"Fill in the starred columns",IF(COUNTIF(Products!$A$6:$A$55,$C14)=0,"Product not on Products sheet","")))</f>
        <v/>
      </c>
    </row>
    <row r="15" customFormat="false" ht="15" hidden="false" customHeight="true" outlineLevel="0" collapsed="false">
      <c r="A15" s="38" t="str">
        <f aca="false">IF(COUNTA($B15:$J15)=0,"","I"&amp;TEXT(ROW()-5,"000"))</f>
        <v/>
      </c>
      <c r="B15" s="39"/>
      <c r="C15" s="35"/>
      <c r="D15" s="35"/>
      <c r="E15" s="40"/>
      <c r="F15" s="35"/>
      <c r="G15" s="40"/>
      <c r="H15" s="35"/>
      <c r="I15" s="41"/>
      <c r="J15" s="35"/>
      <c r="K15" s="38" t="str">
        <f aca="false">IF($J15="Yes",IF(COUNTIF(Updates!$G$6:$G$305,$A15)&gt;0,"Logged","Not yet"),"")</f>
        <v/>
      </c>
      <c r="L15" s="42" t="str">
        <f aca="false">IF(COUNTA($B15:$J15)=0,"",IF(OR($B15="",$C15="",$D15="",$E15="",$H15="",$J15=""),"Fill in the starred columns",IF(COUNTIF(Products!$A$6:$A$55,$C15)=0,"Product not on Products sheet","")))</f>
        <v/>
      </c>
    </row>
    <row r="16" customFormat="false" ht="15" hidden="false" customHeight="true" outlineLevel="0" collapsed="false">
      <c r="A16" s="38" t="str">
        <f aca="false">IF(COUNTA($B16:$J16)=0,"","I"&amp;TEXT(ROW()-5,"000"))</f>
        <v/>
      </c>
      <c r="B16" s="39"/>
      <c r="C16" s="35"/>
      <c r="D16" s="35"/>
      <c r="E16" s="40"/>
      <c r="F16" s="35"/>
      <c r="G16" s="40"/>
      <c r="H16" s="35"/>
      <c r="I16" s="41"/>
      <c r="J16" s="35"/>
      <c r="K16" s="38" t="str">
        <f aca="false">IF($J16="Yes",IF(COUNTIF(Updates!$G$6:$G$305,$A16)&gt;0,"Logged","Not yet"),"")</f>
        <v/>
      </c>
      <c r="L16" s="42" t="str">
        <f aca="false">IF(COUNTA($B16:$J16)=0,"",IF(OR($B16="",$C16="",$D16="",$E16="",$H16="",$J16=""),"Fill in the starred columns",IF(COUNTIF(Products!$A$6:$A$55,$C16)=0,"Product not on Products sheet","")))</f>
        <v/>
      </c>
    </row>
    <row r="17" customFormat="false" ht="15" hidden="false" customHeight="true" outlineLevel="0" collapsed="false">
      <c r="A17" s="38" t="str">
        <f aca="false">IF(COUNTA($B17:$J17)=0,"","I"&amp;TEXT(ROW()-5,"000"))</f>
        <v/>
      </c>
      <c r="B17" s="39"/>
      <c r="C17" s="35"/>
      <c r="D17" s="35"/>
      <c r="E17" s="40"/>
      <c r="F17" s="35"/>
      <c r="G17" s="40"/>
      <c r="H17" s="35"/>
      <c r="I17" s="41"/>
      <c r="J17" s="35"/>
      <c r="K17" s="38" t="str">
        <f aca="false">IF($J17="Yes",IF(COUNTIF(Updates!$G$6:$G$305,$A17)&gt;0,"Logged","Not yet"),"")</f>
        <v/>
      </c>
      <c r="L17" s="42" t="str">
        <f aca="false">IF(COUNTA($B17:$J17)=0,"",IF(OR($B17="",$C17="",$D17="",$E17="",$H17="",$J17=""),"Fill in the starred columns",IF(COUNTIF(Products!$A$6:$A$55,$C17)=0,"Product not on Products sheet","")))</f>
        <v/>
      </c>
    </row>
    <row r="18" customFormat="false" ht="15" hidden="false" customHeight="true" outlineLevel="0" collapsed="false">
      <c r="A18" s="38" t="str">
        <f aca="false">IF(COUNTA($B18:$J18)=0,"","I"&amp;TEXT(ROW()-5,"000"))</f>
        <v/>
      </c>
      <c r="B18" s="39"/>
      <c r="C18" s="35"/>
      <c r="D18" s="35"/>
      <c r="E18" s="40"/>
      <c r="F18" s="35"/>
      <c r="G18" s="40"/>
      <c r="H18" s="35"/>
      <c r="I18" s="41"/>
      <c r="J18" s="35"/>
      <c r="K18" s="38" t="str">
        <f aca="false">IF($J18="Yes",IF(COUNTIF(Updates!$G$6:$G$305,$A18)&gt;0,"Logged","Not yet"),"")</f>
        <v/>
      </c>
      <c r="L18" s="42" t="str">
        <f aca="false">IF(COUNTA($B18:$J18)=0,"",IF(OR($B18="",$C18="",$D18="",$E18="",$H18="",$J18=""),"Fill in the starred columns",IF(COUNTIF(Products!$A$6:$A$55,$C18)=0,"Product not on Products sheet","")))</f>
        <v/>
      </c>
    </row>
    <row r="19" customFormat="false" ht="15" hidden="false" customHeight="true" outlineLevel="0" collapsed="false">
      <c r="A19" s="38" t="str">
        <f aca="false">IF(COUNTA($B19:$J19)=0,"","I"&amp;TEXT(ROW()-5,"000"))</f>
        <v/>
      </c>
      <c r="B19" s="39"/>
      <c r="C19" s="35"/>
      <c r="D19" s="35"/>
      <c r="E19" s="40"/>
      <c r="F19" s="35"/>
      <c r="G19" s="40"/>
      <c r="H19" s="35"/>
      <c r="I19" s="41"/>
      <c r="J19" s="35"/>
      <c r="K19" s="38" t="str">
        <f aca="false">IF($J19="Yes",IF(COUNTIF(Updates!$G$6:$G$305,$A19)&gt;0,"Logged","Not yet"),"")</f>
        <v/>
      </c>
      <c r="L19" s="42" t="str">
        <f aca="false">IF(COUNTA($B19:$J19)=0,"",IF(OR($B19="",$C19="",$D19="",$E19="",$H19="",$J19=""),"Fill in the starred columns",IF(COUNTIF(Products!$A$6:$A$55,$C19)=0,"Product not on Products sheet","")))</f>
        <v/>
      </c>
    </row>
    <row r="20" customFormat="false" ht="15" hidden="false" customHeight="true" outlineLevel="0" collapsed="false">
      <c r="A20" s="38" t="str">
        <f aca="false">IF(COUNTA($B20:$J20)=0,"","I"&amp;TEXT(ROW()-5,"000"))</f>
        <v/>
      </c>
      <c r="B20" s="39"/>
      <c r="C20" s="35"/>
      <c r="D20" s="35"/>
      <c r="E20" s="40"/>
      <c r="F20" s="35"/>
      <c r="G20" s="40"/>
      <c r="H20" s="35"/>
      <c r="I20" s="41"/>
      <c r="J20" s="35"/>
      <c r="K20" s="38" t="str">
        <f aca="false">IF($J20="Yes",IF(COUNTIF(Updates!$G$6:$G$305,$A20)&gt;0,"Logged","Not yet"),"")</f>
        <v/>
      </c>
      <c r="L20" s="42" t="str">
        <f aca="false">IF(COUNTA($B20:$J20)=0,"",IF(OR($B20="",$C20="",$D20="",$E20="",$H20="",$J20=""),"Fill in the starred columns",IF(COUNTIF(Products!$A$6:$A$55,$C20)=0,"Product not on Products sheet","")))</f>
        <v/>
      </c>
    </row>
    <row r="21" customFormat="false" ht="15" hidden="false" customHeight="true" outlineLevel="0" collapsed="false">
      <c r="A21" s="38" t="str">
        <f aca="false">IF(COUNTA($B21:$J21)=0,"","I"&amp;TEXT(ROW()-5,"000"))</f>
        <v/>
      </c>
      <c r="B21" s="39"/>
      <c r="C21" s="35"/>
      <c r="D21" s="35"/>
      <c r="E21" s="40"/>
      <c r="F21" s="35"/>
      <c r="G21" s="40"/>
      <c r="H21" s="35"/>
      <c r="I21" s="41"/>
      <c r="J21" s="35"/>
      <c r="K21" s="38" t="str">
        <f aca="false">IF($J21="Yes",IF(COUNTIF(Updates!$G$6:$G$305,$A21)&gt;0,"Logged","Not yet"),"")</f>
        <v/>
      </c>
      <c r="L21" s="42" t="str">
        <f aca="false">IF(COUNTA($B21:$J21)=0,"",IF(OR($B21="",$C21="",$D21="",$E21="",$H21="",$J21=""),"Fill in the starred columns",IF(COUNTIF(Products!$A$6:$A$55,$C21)=0,"Product not on Products sheet","")))</f>
        <v/>
      </c>
    </row>
    <row r="22" customFormat="false" ht="15" hidden="false" customHeight="true" outlineLevel="0" collapsed="false">
      <c r="A22" s="38" t="str">
        <f aca="false">IF(COUNTA($B22:$J22)=0,"","I"&amp;TEXT(ROW()-5,"000"))</f>
        <v/>
      </c>
      <c r="B22" s="39"/>
      <c r="C22" s="35"/>
      <c r="D22" s="35"/>
      <c r="E22" s="40"/>
      <c r="F22" s="35"/>
      <c r="G22" s="40"/>
      <c r="H22" s="35"/>
      <c r="I22" s="41"/>
      <c r="J22" s="35"/>
      <c r="K22" s="38" t="str">
        <f aca="false">IF($J22="Yes",IF(COUNTIF(Updates!$G$6:$G$305,$A22)&gt;0,"Logged","Not yet"),"")</f>
        <v/>
      </c>
      <c r="L22" s="42" t="str">
        <f aca="false">IF(COUNTA($B22:$J22)=0,"",IF(OR($B22="",$C22="",$D22="",$E22="",$H22="",$J22=""),"Fill in the starred columns",IF(COUNTIF(Products!$A$6:$A$55,$C22)=0,"Product not on Products sheet","")))</f>
        <v/>
      </c>
    </row>
    <row r="23" customFormat="false" ht="15" hidden="false" customHeight="true" outlineLevel="0" collapsed="false">
      <c r="A23" s="38" t="str">
        <f aca="false">IF(COUNTA($B23:$J23)=0,"","I"&amp;TEXT(ROW()-5,"000"))</f>
        <v/>
      </c>
      <c r="B23" s="39"/>
      <c r="C23" s="35"/>
      <c r="D23" s="35"/>
      <c r="E23" s="40"/>
      <c r="F23" s="35"/>
      <c r="G23" s="40"/>
      <c r="H23" s="35"/>
      <c r="I23" s="41"/>
      <c r="J23" s="35"/>
      <c r="K23" s="38" t="str">
        <f aca="false">IF($J23="Yes",IF(COUNTIF(Updates!$G$6:$G$305,$A23)&gt;0,"Logged","Not yet"),"")</f>
        <v/>
      </c>
      <c r="L23" s="42" t="str">
        <f aca="false">IF(COUNTA($B23:$J23)=0,"",IF(OR($B23="",$C23="",$D23="",$E23="",$H23="",$J23=""),"Fill in the starred columns",IF(COUNTIF(Products!$A$6:$A$55,$C23)=0,"Product not on Products sheet","")))</f>
        <v/>
      </c>
    </row>
    <row r="24" customFormat="false" ht="15" hidden="false" customHeight="true" outlineLevel="0" collapsed="false">
      <c r="A24" s="38" t="str">
        <f aca="false">IF(COUNTA($B24:$J24)=0,"","I"&amp;TEXT(ROW()-5,"000"))</f>
        <v/>
      </c>
      <c r="B24" s="39"/>
      <c r="C24" s="35"/>
      <c r="D24" s="35"/>
      <c r="E24" s="40"/>
      <c r="F24" s="35"/>
      <c r="G24" s="40"/>
      <c r="H24" s="35"/>
      <c r="I24" s="41"/>
      <c r="J24" s="35"/>
      <c r="K24" s="38" t="str">
        <f aca="false">IF($J24="Yes",IF(COUNTIF(Updates!$G$6:$G$305,$A24)&gt;0,"Logged","Not yet"),"")</f>
        <v/>
      </c>
      <c r="L24" s="42" t="str">
        <f aca="false">IF(COUNTA($B24:$J24)=0,"",IF(OR($B24="",$C24="",$D24="",$E24="",$H24="",$J24=""),"Fill in the starred columns",IF(COUNTIF(Products!$A$6:$A$55,$C24)=0,"Product not on Products sheet","")))</f>
        <v/>
      </c>
    </row>
    <row r="25" customFormat="false" ht="15" hidden="false" customHeight="true" outlineLevel="0" collapsed="false">
      <c r="A25" s="38" t="str">
        <f aca="false">IF(COUNTA($B25:$J25)=0,"","I"&amp;TEXT(ROW()-5,"000"))</f>
        <v/>
      </c>
      <c r="B25" s="39"/>
      <c r="C25" s="35"/>
      <c r="D25" s="35"/>
      <c r="E25" s="40"/>
      <c r="F25" s="35"/>
      <c r="G25" s="40"/>
      <c r="H25" s="35"/>
      <c r="I25" s="41"/>
      <c r="J25" s="35"/>
      <c r="K25" s="38" t="str">
        <f aca="false">IF($J25="Yes",IF(COUNTIF(Updates!$G$6:$G$305,$A25)&gt;0,"Logged","Not yet"),"")</f>
        <v/>
      </c>
      <c r="L25" s="42" t="str">
        <f aca="false">IF(COUNTA($B25:$J25)=0,"",IF(OR($B25="",$C25="",$D25="",$E25="",$H25="",$J25=""),"Fill in the starred columns",IF(COUNTIF(Products!$A$6:$A$55,$C25)=0,"Product not on Products sheet","")))</f>
        <v/>
      </c>
    </row>
    <row r="26" customFormat="false" ht="15" hidden="false" customHeight="true" outlineLevel="0" collapsed="false">
      <c r="A26" s="38" t="str">
        <f aca="false">IF(COUNTA($B26:$J26)=0,"","I"&amp;TEXT(ROW()-5,"000"))</f>
        <v/>
      </c>
      <c r="B26" s="39"/>
      <c r="C26" s="35"/>
      <c r="D26" s="35"/>
      <c r="E26" s="40"/>
      <c r="F26" s="35"/>
      <c r="G26" s="40"/>
      <c r="H26" s="35"/>
      <c r="I26" s="41"/>
      <c r="J26" s="35"/>
      <c r="K26" s="38" t="str">
        <f aca="false">IF($J26="Yes",IF(COUNTIF(Updates!$G$6:$G$305,$A26)&gt;0,"Logged","Not yet"),"")</f>
        <v/>
      </c>
      <c r="L26" s="42" t="str">
        <f aca="false">IF(COUNTA($B26:$J26)=0,"",IF(OR($B26="",$C26="",$D26="",$E26="",$H26="",$J26=""),"Fill in the starred columns",IF(COUNTIF(Products!$A$6:$A$55,$C26)=0,"Product not on Products sheet","")))</f>
        <v/>
      </c>
    </row>
    <row r="27" customFormat="false" ht="15" hidden="false" customHeight="true" outlineLevel="0" collapsed="false">
      <c r="A27" s="38" t="str">
        <f aca="false">IF(COUNTA($B27:$J27)=0,"","I"&amp;TEXT(ROW()-5,"000"))</f>
        <v/>
      </c>
      <c r="B27" s="39"/>
      <c r="C27" s="35"/>
      <c r="D27" s="35"/>
      <c r="E27" s="40"/>
      <c r="F27" s="35"/>
      <c r="G27" s="40"/>
      <c r="H27" s="35"/>
      <c r="I27" s="41"/>
      <c r="J27" s="35"/>
      <c r="K27" s="38" t="str">
        <f aca="false">IF($J27="Yes",IF(COUNTIF(Updates!$G$6:$G$305,$A27)&gt;0,"Logged","Not yet"),"")</f>
        <v/>
      </c>
      <c r="L27" s="42" t="str">
        <f aca="false">IF(COUNTA($B27:$J27)=0,"",IF(OR($B27="",$C27="",$D27="",$E27="",$H27="",$J27=""),"Fill in the starred columns",IF(COUNTIF(Products!$A$6:$A$55,$C27)=0,"Product not on Products sheet","")))</f>
        <v/>
      </c>
    </row>
    <row r="28" customFormat="false" ht="15" hidden="false" customHeight="true" outlineLevel="0" collapsed="false">
      <c r="A28" s="38" t="str">
        <f aca="false">IF(COUNTA($B28:$J28)=0,"","I"&amp;TEXT(ROW()-5,"000"))</f>
        <v/>
      </c>
      <c r="B28" s="39"/>
      <c r="C28" s="35"/>
      <c r="D28" s="35"/>
      <c r="E28" s="40"/>
      <c r="F28" s="35"/>
      <c r="G28" s="40"/>
      <c r="H28" s="35"/>
      <c r="I28" s="41"/>
      <c r="J28" s="35"/>
      <c r="K28" s="38" t="str">
        <f aca="false">IF($J28="Yes",IF(COUNTIF(Updates!$G$6:$G$305,$A28)&gt;0,"Logged","Not yet"),"")</f>
        <v/>
      </c>
      <c r="L28" s="42" t="str">
        <f aca="false">IF(COUNTA($B28:$J28)=0,"",IF(OR($B28="",$C28="",$D28="",$E28="",$H28="",$J28=""),"Fill in the starred columns",IF(COUNTIF(Products!$A$6:$A$55,$C28)=0,"Product not on Products sheet","")))</f>
        <v/>
      </c>
    </row>
    <row r="29" customFormat="false" ht="15" hidden="false" customHeight="true" outlineLevel="0" collapsed="false">
      <c r="A29" s="38" t="str">
        <f aca="false">IF(COUNTA($B29:$J29)=0,"","I"&amp;TEXT(ROW()-5,"000"))</f>
        <v/>
      </c>
      <c r="B29" s="39"/>
      <c r="C29" s="35"/>
      <c r="D29" s="35"/>
      <c r="E29" s="40"/>
      <c r="F29" s="35"/>
      <c r="G29" s="40"/>
      <c r="H29" s="35"/>
      <c r="I29" s="41"/>
      <c r="J29" s="35"/>
      <c r="K29" s="38" t="str">
        <f aca="false">IF($J29="Yes",IF(COUNTIF(Updates!$G$6:$G$305,$A29)&gt;0,"Logged","Not yet"),"")</f>
        <v/>
      </c>
      <c r="L29" s="42" t="str">
        <f aca="false">IF(COUNTA($B29:$J29)=0,"",IF(OR($B29="",$C29="",$D29="",$E29="",$H29="",$J29=""),"Fill in the starred columns",IF(COUNTIF(Products!$A$6:$A$55,$C29)=0,"Product not on Products sheet","")))</f>
        <v/>
      </c>
    </row>
    <row r="30" customFormat="false" ht="15" hidden="false" customHeight="true" outlineLevel="0" collapsed="false">
      <c r="A30" s="38" t="str">
        <f aca="false">IF(COUNTA($B30:$J30)=0,"","I"&amp;TEXT(ROW()-5,"000"))</f>
        <v/>
      </c>
      <c r="B30" s="39"/>
      <c r="C30" s="35"/>
      <c r="D30" s="35"/>
      <c r="E30" s="40"/>
      <c r="F30" s="35"/>
      <c r="G30" s="40"/>
      <c r="H30" s="35"/>
      <c r="I30" s="41"/>
      <c r="J30" s="35"/>
      <c r="K30" s="38" t="str">
        <f aca="false">IF($J30="Yes",IF(COUNTIF(Updates!$G$6:$G$305,$A30)&gt;0,"Logged","Not yet"),"")</f>
        <v/>
      </c>
      <c r="L30" s="42" t="str">
        <f aca="false">IF(COUNTA($B30:$J30)=0,"",IF(OR($B30="",$C30="",$D30="",$E30="",$H30="",$J30=""),"Fill in the starred columns",IF(COUNTIF(Products!$A$6:$A$55,$C30)=0,"Product not on Products sheet","")))</f>
        <v/>
      </c>
    </row>
    <row r="31" customFormat="false" ht="15" hidden="false" customHeight="true" outlineLevel="0" collapsed="false">
      <c r="A31" s="38" t="str">
        <f aca="false">IF(COUNTA($B31:$J31)=0,"","I"&amp;TEXT(ROW()-5,"000"))</f>
        <v/>
      </c>
      <c r="B31" s="39"/>
      <c r="C31" s="35"/>
      <c r="D31" s="35"/>
      <c r="E31" s="40"/>
      <c r="F31" s="35"/>
      <c r="G31" s="40"/>
      <c r="H31" s="35"/>
      <c r="I31" s="41"/>
      <c r="J31" s="35"/>
      <c r="K31" s="38" t="str">
        <f aca="false">IF($J31="Yes",IF(COUNTIF(Updates!$G$6:$G$305,$A31)&gt;0,"Logged","Not yet"),"")</f>
        <v/>
      </c>
      <c r="L31" s="42" t="str">
        <f aca="false">IF(COUNTA($B31:$J31)=0,"",IF(OR($B31="",$C31="",$D31="",$E31="",$H31="",$J31=""),"Fill in the starred columns",IF(COUNTIF(Products!$A$6:$A$55,$C31)=0,"Product not on Products sheet","")))</f>
        <v/>
      </c>
    </row>
    <row r="32" customFormat="false" ht="15" hidden="false" customHeight="true" outlineLevel="0" collapsed="false">
      <c r="A32" s="38" t="str">
        <f aca="false">IF(COUNTA($B32:$J32)=0,"","I"&amp;TEXT(ROW()-5,"000"))</f>
        <v/>
      </c>
      <c r="B32" s="39"/>
      <c r="C32" s="35"/>
      <c r="D32" s="35"/>
      <c r="E32" s="40"/>
      <c r="F32" s="35"/>
      <c r="G32" s="40"/>
      <c r="H32" s="35"/>
      <c r="I32" s="41"/>
      <c r="J32" s="35"/>
      <c r="K32" s="38" t="str">
        <f aca="false">IF($J32="Yes",IF(COUNTIF(Updates!$G$6:$G$305,$A32)&gt;0,"Logged","Not yet"),"")</f>
        <v/>
      </c>
      <c r="L32" s="42" t="str">
        <f aca="false">IF(COUNTA($B32:$J32)=0,"",IF(OR($B32="",$C32="",$D32="",$E32="",$H32="",$J32=""),"Fill in the starred columns",IF(COUNTIF(Products!$A$6:$A$55,$C32)=0,"Product not on Products sheet","")))</f>
        <v/>
      </c>
    </row>
    <row r="33" customFormat="false" ht="15" hidden="false" customHeight="true" outlineLevel="0" collapsed="false">
      <c r="A33" s="38" t="str">
        <f aca="false">IF(COUNTA($B33:$J33)=0,"","I"&amp;TEXT(ROW()-5,"000"))</f>
        <v/>
      </c>
      <c r="B33" s="39"/>
      <c r="C33" s="35"/>
      <c r="D33" s="35"/>
      <c r="E33" s="40"/>
      <c r="F33" s="35"/>
      <c r="G33" s="40"/>
      <c r="H33" s="35"/>
      <c r="I33" s="41"/>
      <c r="J33" s="35"/>
      <c r="K33" s="38" t="str">
        <f aca="false">IF($J33="Yes",IF(COUNTIF(Updates!$G$6:$G$305,$A33)&gt;0,"Logged","Not yet"),"")</f>
        <v/>
      </c>
      <c r="L33" s="42" t="str">
        <f aca="false">IF(COUNTA($B33:$J33)=0,"",IF(OR($B33="",$C33="",$D33="",$E33="",$H33="",$J33=""),"Fill in the starred columns",IF(COUNTIF(Products!$A$6:$A$55,$C33)=0,"Product not on Products sheet","")))</f>
        <v/>
      </c>
    </row>
    <row r="34" customFormat="false" ht="15" hidden="false" customHeight="true" outlineLevel="0" collapsed="false">
      <c r="A34" s="38" t="str">
        <f aca="false">IF(COUNTA($B34:$J34)=0,"","I"&amp;TEXT(ROW()-5,"000"))</f>
        <v/>
      </c>
      <c r="B34" s="39"/>
      <c r="C34" s="35"/>
      <c r="D34" s="35"/>
      <c r="E34" s="40"/>
      <c r="F34" s="35"/>
      <c r="G34" s="40"/>
      <c r="H34" s="35"/>
      <c r="I34" s="41"/>
      <c r="J34" s="35"/>
      <c r="K34" s="38" t="str">
        <f aca="false">IF($J34="Yes",IF(COUNTIF(Updates!$G$6:$G$305,$A34)&gt;0,"Logged","Not yet"),"")</f>
        <v/>
      </c>
      <c r="L34" s="42" t="str">
        <f aca="false">IF(COUNTA($B34:$J34)=0,"",IF(OR($B34="",$C34="",$D34="",$E34="",$H34="",$J34=""),"Fill in the starred columns",IF(COUNTIF(Products!$A$6:$A$55,$C34)=0,"Product not on Products sheet","")))</f>
        <v/>
      </c>
    </row>
    <row r="35" customFormat="false" ht="15" hidden="false" customHeight="true" outlineLevel="0" collapsed="false">
      <c r="A35" s="38" t="str">
        <f aca="false">IF(COUNTA($B35:$J35)=0,"","I"&amp;TEXT(ROW()-5,"000"))</f>
        <v/>
      </c>
      <c r="B35" s="39"/>
      <c r="C35" s="35"/>
      <c r="D35" s="35"/>
      <c r="E35" s="40"/>
      <c r="F35" s="35"/>
      <c r="G35" s="40"/>
      <c r="H35" s="35"/>
      <c r="I35" s="41"/>
      <c r="J35" s="35"/>
      <c r="K35" s="38" t="str">
        <f aca="false">IF($J35="Yes",IF(COUNTIF(Updates!$G$6:$G$305,$A35)&gt;0,"Logged","Not yet"),"")</f>
        <v/>
      </c>
      <c r="L35" s="42" t="str">
        <f aca="false">IF(COUNTA($B35:$J35)=0,"",IF(OR($B35="",$C35="",$D35="",$E35="",$H35="",$J35=""),"Fill in the starred columns",IF(COUNTIF(Products!$A$6:$A$55,$C35)=0,"Product not on Products sheet","")))</f>
        <v/>
      </c>
    </row>
    <row r="36" customFormat="false" ht="15" hidden="false" customHeight="true" outlineLevel="0" collapsed="false">
      <c r="A36" s="38" t="str">
        <f aca="false">IF(COUNTA($B36:$J36)=0,"","I"&amp;TEXT(ROW()-5,"000"))</f>
        <v/>
      </c>
      <c r="B36" s="39"/>
      <c r="C36" s="35"/>
      <c r="D36" s="35"/>
      <c r="E36" s="40"/>
      <c r="F36" s="35"/>
      <c r="G36" s="40"/>
      <c r="H36" s="35"/>
      <c r="I36" s="41"/>
      <c r="J36" s="35"/>
      <c r="K36" s="38" t="str">
        <f aca="false">IF($J36="Yes",IF(COUNTIF(Updates!$G$6:$G$305,$A36)&gt;0,"Logged","Not yet"),"")</f>
        <v/>
      </c>
      <c r="L36" s="42" t="str">
        <f aca="false">IF(COUNTA($B36:$J36)=0,"",IF(OR($B36="",$C36="",$D36="",$E36="",$H36="",$J36=""),"Fill in the starred columns",IF(COUNTIF(Products!$A$6:$A$55,$C36)=0,"Product not on Products sheet","")))</f>
        <v/>
      </c>
    </row>
    <row r="37" customFormat="false" ht="15" hidden="false" customHeight="true" outlineLevel="0" collapsed="false">
      <c r="A37" s="38" t="str">
        <f aca="false">IF(COUNTA($B37:$J37)=0,"","I"&amp;TEXT(ROW()-5,"000"))</f>
        <v/>
      </c>
      <c r="B37" s="39"/>
      <c r="C37" s="35"/>
      <c r="D37" s="35"/>
      <c r="E37" s="40"/>
      <c r="F37" s="35"/>
      <c r="G37" s="40"/>
      <c r="H37" s="35"/>
      <c r="I37" s="41"/>
      <c r="J37" s="35"/>
      <c r="K37" s="38" t="str">
        <f aca="false">IF($J37="Yes",IF(COUNTIF(Updates!$G$6:$G$305,$A37)&gt;0,"Logged","Not yet"),"")</f>
        <v/>
      </c>
      <c r="L37" s="42" t="str">
        <f aca="false">IF(COUNTA($B37:$J37)=0,"",IF(OR($B37="",$C37="",$D37="",$E37="",$H37="",$J37=""),"Fill in the starred columns",IF(COUNTIF(Products!$A$6:$A$55,$C37)=0,"Product not on Products sheet","")))</f>
        <v/>
      </c>
    </row>
    <row r="38" customFormat="false" ht="15" hidden="false" customHeight="true" outlineLevel="0" collapsed="false">
      <c r="A38" s="38" t="str">
        <f aca="false">IF(COUNTA($B38:$J38)=0,"","I"&amp;TEXT(ROW()-5,"000"))</f>
        <v/>
      </c>
      <c r="B38" s="39"/>
      <c r="C38" s="35"/>
      <c r="D38" s="35"/>
      <c r="E38" s="40"/>
      <c r="F38" s="35"/>
      <c r="G38" s="40"/>
      <c r="H38" s="35"/>
      <c r="I38" s="41"/>
      <c r="J38" s="35"/>
      <c r="K38" s="38" t="str">
        <f aca="false">IF($J38="Yes",IF(COUNTIF(Updates!$G$6:$G$305,$A38)&gt;0,"Logged","Not yet"),"")</f>
        <v/>
      </c>
      <c r="L38" s="42" t="str">
        <f aca="false">IF(COUNTA($B38:$J38)=0,"",IF(OR($B38="",$C38="",$D38="",$E38="",$H38="",$J38=""),"Fill in the starred columns",IF(COUNTIF(Products!$A$6:$A$55,$C38)=0,"Product not on Products sheet","")))</f>
        <v/>
      </c>
    </row>
    <row r="39" customFormat="false" ht="15" hidden="false" customHeight="true" outlineLevel="0" collapsed="false">
      <c r="A39" s="38" t="str">
        <f aca="false">IF(COUNTA($B39:$J39)=0,"","I"&amp;TEXT(ROW()-5,"000"))</f>
        <v/>
      </c>
      <c r="B39" s="39"/>
      <c r="C39" s="35"/>
      <c r="D39" s="35"/>
      <c r="E39" s="40"/>
      <c r="F39" s="35"/>
      <c r="G39" s="40"/>
      <c r="H39" s="35"/>
      <c r="I39" s="41"/>
      <c r="J39" s="35"/>
      <c r="K39" s="38" t="str">
        <f aca="false">IF($J39="Yes",IF(COUNTIF(Updates!$G$6:$G$305,$A39)&gt;0,"Logged","Not yet"),"")</f>
        <v/>
      </c>
      <c r="L39" s="42" t="str">
        <f aca="false">IF(COUNTA($B39:$J39)=0,"",IF(OR($B39="",$C39="",$D39="",$E39="",$H39="",$J39=""),"Fill in the starred columns",IF(COUNTIF(Products!$A$6:$A$55,$C39)=0,"Product not on Products sheet","")))</f>
        <v/>
      </c>
    </row>
    <row r="40" customFormat="false" ht="15" hidden="false" customHeight="true" outlineLevel="0" collapsed="false">
      <c r="A40" s="38" t="str">
        <f aca="false">IF(COUNTA($B40:$J40)=0,"","I"&amp;TEXT(ROW()-5,"000"))</f>
        <v/>
      </c>
      <c r="B40" s="39"/>
      <c r="C40" s="35"/>
      <c r="D40" s="35"/>
      <c r="E40" s="40"/>
      <c r="F40" s="35"/>
      <c r="G40" s="40"/>
      <c r="H40" s="35"/>
      <c r="I40" s="41"/>
      <c r="J40" s="35"/>
      <c r="K40" s="38" t="str">
        <f aca="false">IF($J40="Yes",IF(COUNTIF(Updates!$G$6:$G$305,$A40)&gt;0,"Logged","Not yet"),"")</f>
        <v/>
      </c>
      <c r="L40" s="42" t="str">
        <f aca="false">IF(COUNTA($B40:$J40)=0,"",IF(OR($B40="",$C40="",$D40="",$E40="",$H40="",$J40=""),"Fill in the starred columns",IF(COUNTIF(Products!$A$6:$A$55,$C40)=0,"Product not on Products sheet","")))</f>
        <v/>
      </c>
    </row>
    <row r="41" customFormat="false" ht="15" hidden="false" customHeight="true" outlineLevel="0" collapsed="false">
      <c r="A41" s="38" t="str">
        <f aca="false">IF(COUNTA($B41:$J41)=0,"","I"&amp;TEXT(ROW()-5,"000"))</f>
        <v/>
      </c>
      <c r="B41" s="39"/>
      <c r="C41" s="35"/>
      <c r="D41" s="35"/>
      <c r="E41" s="40"/>
      <c r="F41" s="35"/>
      <c r="G41" s="40"/>
      <c r="H41" s="35"/>
      <c r="I41" s="41"/>
      <c r="J41" s="35"/>
      <c r="K41" s="38" t="str">
        <f aca="false">IF($J41="Yes",IF(COUNTIF(Updates!$G$6:$G$305,$A41)&gt;0,"Logged","Not yet"),"")</f>
        <v/>
      </c>
      <c r="L41" s="42" t="str">
        <f aca="false">IF(COUNTA($B41:$J41)=0,"",IF(OR($B41="",$C41="",$D41="",$E41="",$H41="",$J41=""),"Fill in the starred columns",IF(COUNTIF(Products!$A$6:$A$55,$C41)=0,"Product not on Products sheet","")))</f>
        <v/>
      </c>
    </row>
    <row r="42" customFormat="false" ht="15" hidden="false" customHeight="true" outlineLevel="0" collapsed="false">
      <c r="A42" s="38" t="str">
        <f aca="false">IF(COUNTA($B42:$J42)=0,"","I"&amp;TEXT(ROW()-5,"000"))</f>
        <v/>
      </c>
      <c r="B42" s="39"/>
      <c r="C42" s="35"/>
      <c r="D42" s="35"/>
      <c r="E42" s="40"/>
      <c r="F42" s="35"/>
      <c r="G42" s="40"/>
      <c r="H42" s="35"/>
      <c r="I42" s="41"/>
      <c r="J42" s="35"/>
      <c r="K42" s="38" t="str">
        <f aca="false">IF($J42="Yes",IF(COUNTIF(Updates!$G$6:$G$305,$A42)&gt;0,"Logged","Not yet"),"")</f>
        <v/>
      </c>
      <c r="L42" s="42" t="str">
        <f aca="false">IF(COUNTA($B42:$J42)=0,"",IF(OR($B42="",$C42="",$D42="",$E42="",$H42="",$J42=""),"Fill in the starred columns",IF(COUNTIF(Products!$A$6:$A$55,$C42)=0,"Product not on Products sheet","")))</f>
        <v/>
      </c>
    </row>
    <row r="43" customFormat="false" ht="15" hidden="false" customHeight="true" outlineLevel="0" collapsed="false">
      <c r="A43" s="38" t="str">
        <f aca="false">IF(COUNTA($B43:$J43)=0,"","I"&amp;TEXT(ROW()-5,"000"))</f>
        <v/>
      </c>
      <c r="B43" s="39"/>
      <c r="C43" s="35"/>
      <c r="D43" s="35"/>
      <c r="E43" s="40"/>
      <c r="F43" s="35"/>
      <c r="G43" s="40"/>
      <c r="H43" s="35"/>
      <c r="I43" s="41"/>
      <c r="J43" s="35"/>
      <c r="K43" s="38" t="str">
        <f aca="false">IF($J43="Yes",IF(COUNTIF(Updates!$G$6:$G$305,$A43)&gt;0,"Logged","Not yet"),"")</f>
        <v/>
      </c>
      <c r="L43" s="42" t="str">
        <f aca="false">IF(COUNTA($B43:$J43)=0,"",IF(OR($B43="",$C43="",$D43="",$E43="",$H43="",$J43=""),"Fill in the starred columns",IF(COUNTIF(Products!$A$6:$A$55,$C43)=0,"Product not on Products sheet","")))</f>
        <v/>
      </c>
    </row>
    <row r="44" customFormat="false" ht="15" hidden="false" customHeight="true" outlineLevel="0" collapsed="false">
      <c r="A44" s="38" t="str">
        <f aca="false">IF(COUNTA($B44:$J44)=0,"","I"&amp;TEXT(ROW()-5,"000"))</f>
        <v/>
      </c>
      <c r="B44" s="39"/>
      <c r="C44" s="35"/>
      <c r="D44" s="35"/>
      <c r="E44" s="40"/>
      <c r="F44" s="35"/>
      <c r="G44" s="40"/>
      <c r="H44" s="35"/>
      <c r="I44" s="41"/>
      <c r="J44" s="35"/>
      <c r="K44" s="38" t="str">
        <f aca="false">IF($J44="Yes",IF(COUNTIF(Updates!$G$6:$G$305,$A44)&gt;0,"Logged","Not yet"),"")</f>
        <v/>
      </c>
      <c r="L44" s="42" t="str">
        <f aca="false">IF(COUNTA($B44:$J44)=0,"",IF(OR($B44="",$C44="",$D44="",$E44="",$H44="",$J44=""),"Fill in the starred columns",IF(COUNTIF(Products!$A$6:$A$55,$C44)=0,"Product not on Products sheet","")))</f>
        <v/>
      </c>
    </row>
    <row r="45" customFormat="false" ht="15" hidden="false" customHeight="true" outlineLevel="0" collapsed="false">
      <c r="A45" s="38" t="str">
        <f aca="false">IF(COUNTA($B45:$J45)=0,"","I"&amp;TEXT(ROW()-5,"000"))</f>
        <v/>
      </c>
      <c r="B45" s="39"/>
      <c r="C45" s="35"/>
      <c r="D45" s="35"/>
      <c r="E45" s="40"/>
      <c r="F45" s="35"/>
      <c r="G45" s="40"/>
      <c r="H45" s="35"/>
      <c r="I45" s="41"/>
      <c r="J45" s="35"/>
      <c r="K45" s="38" t="str">
        <f aca="false">IF($J45="Yes",IF(COUNTIF(Updates!$G$6:$G$305,$A45)&gt;0,"Logged","Not yet"),"")</f>
        <v/>
      </c>
      <c r="L45" s="42" t="str">
        <f aca="false">IF(COUNTA($B45:$J45)=0,"",IF(OR($B45="",$C45="",$D45="",$E45="",$H45="",$J45=""),"Fill in the starred columns",IF(COUNTIF(Products!$A$6:$A$55,$C45)=0,"Product not on Products sheet","")))</f>
        <v/>
      </c>
    </row>
    <row r="46" customFormat="false" ht="15" hidden="false" customHeight="true" outlineLevel="0" collapsed="false">
      <c r="A46" s="38" t="str">
        <f aca="false">IF(COUNTA($B46:$J46)=0,"","I"&amp;TEXT(ROW()-5,"000"))</f>
        <v/>
      </c>
      <c r="B46" s="39"/>
      <c r="C46" s="35"/>
      <c r="D46" s="35"/>
      <c r="E46" s="40"/>
      <c r="F46" s="35"/>
      <c r="G46" s="40"/>
      <c r="H46" s="35"/>
      <c r="I46" s="41"/>
      <c r="J46" s="35"/>
      <c r="K46" s="38" t="str">
        <f aca="false">IF($J46="Yes",IF(COUNTIF(Updates!$G$6:$G$305,$A46)&gt;0,"Logged","Not yet"),"")</f>
        <v/>
      </c>
      <c r="L46" s="42" t="str">
        <f aca="false">IF(COUNTA($B46:$J46)=0,"",IF(OR($B46="",$C46="",$D46="",$E46="",$H46="",$J46=""),"Fill in the starred columns",IF(COUNTIF(Products!$A$6:$A$55,$C46)=0,"Product not on Products sheet","")))</f>
        <v/>
      </c>
    </row>
    <row r="47" customFormat="false" ht="15" hidden="false" customHeight="true" outlineLevel="0" collapsed="false">
      <c r="A47" s="38" t="str">
        <f aca="false">IF(COUNTA($B47:$J47)=0,"","I"&amp;TEXT(ROW()-5,"000"))</f>
        <v/>
      </c>
      <c r="B47" s="39"/>
      <c r="C47" s="35"/>
      <c r="D47" s="35"/>
      <c r="E47" s="40"/>
      <c r="F47" s="35"/>
      <c r="G47" s="40"/>
      <c r="H47" s="35"/>
      <c r="I47" s="41"/>
      <c r="J47" s="35"/>
      <c r="K47" s="38" t="str">
        <f aca="false">IF($J47="Yes",IF(COUNTIF(Updates!$G$6:$G$305,$A47)&gt;0,"Logged","Not yet"),"")</f>
        <v/>
      </c>
      <c r="L47" s="42" t="str">
        <f aca="false">IF(COUNTA($B47:$J47)=0,"",IF(OR($B47="",$C47="",$D47="",$E47="",$H47="",$J47=""),"Fill in the starred columns",IF(COUNTIF(Products!$A$6:$A$55,$C47)=0,"Product not on Products sheet","")))</f>
        <v/>
      </c>
    </row>
    <row r="48" customFormat="false" ht="15" hidden="false" customHeight="true" outlineLevel="0" collapsed="false">
      <c r="A48" s="38" t="str">
        <f aca="false">IF(COUNTA($B48:$J48)=0,"","I"&amp;TEXT(ROW()-5,"000"))</f>
        <v/>
      </c>
      <c r="B48" s="39"/>
      <c r="C48" s="35"/>
      <c r="D48" s="35"/>
      <c r="E48" s="40"/>
      <c r="F48" s="35"/>
      <c r="G48" s="40"/>
      <c r="H48" s="35"/>
      <c r="I48" s="41"/>
      <c r="J48" s="35"/>
      <c r="K48" s="38" t="str">
        <f aca="false">IF($J48="Yes",IF(COUNTIF(Updates!$G$6:$G$305,$A48)&gt;0,"Logged","Not yet"),"")</f>
        <v/>
      </c>
      <c r="L48" s="42" t="str">
        <f aca="false">IF(COUNTA($B48:$J48)=0,"",IF(OR($B48="",$C48="",$D48="",$E48="",$H48="",$J48=""),"Fill in the starred columns",IF(COUNTIF(Products!$A$6:$A$55,$C48)=0,"Product not on Products sheet","")))</f>
        <v/>
      </c>
    </row>
    <row r="49" customFormat="false" ht="15" hidden="false" customHeight="true" outlineLevel="0" collapsed="false">
      <c r="A49" s="38" t="str">
        <f aca="false">IF(COUNTA($B49:$J49)=0,"","I"&amp;TEXT(ROW()-5,"000"))</f>
        <v/>
      </c>
      <c r="B49" s="39"/>
      <c r="C49" s="35"/>
      <c r="D49" s="35"/>
      <c r="E49" s="40"/>
      <c r="F49" s="35"/>
      <c r="G49" s="40"/>
      <c r="H49" s="35"/>
      <c r="I49" s="41"/>
      <c r="J49" s="35"/>
      <c r="K49" s="38" t="str">
        <f aca="false">IF($J49="Yes",IF(COUNTIF(Updates!$G$6:$G$305,$A49)&gt;0,"Logged","Not yet"),"")</f>
        <v/>
      </c>
      <c r="L49" s="42" t="str">
        <f aca="false">IF(COUNTA($B49:$J49)=0,"",IF(OR($B49="",$C49="",$D49="",$E49="",$H49="",$J49=""),"Fill in the starred columns",IF(COUNTIF(Products!$A$6:$A$55,$C49)=0,"Product not on Products sheet","")))</f>
        <v/>
      </c>
    </row>
    <row r="50" customFormat="false" ht="15" hidden="false" customHeight="true" outlineLevel="0" collapsed="false">
      <c r="A50" s="38" t="str">
        <f aca="false">IF(COUNTA($B50:$J50)=0,"","I"&amp;TEXT(ROW()-5,"000"))</f>
        <v/>
      </c>
      <c r="B50" s="39"/>
      <c r="C50" s="35"/>
      <c r="D50" s="35"/>
      <c r="E50" s="40"/>
      <c r="F50" s="35"/>
      <c r="G50" s="40"/>
      <c r="H50" s="35"/>
      <c r="I50" s="41"/>
      <c r="J50" s="35"/>
      <c r="K50" s="38" t="str">
        <f aca="false">IF($J50="Yes",IF(COUNTIF(Updates!$G$6:$G$305,$A50)&gt;0,"Logged","Not yet"),"")</f>
        <v/>
      </c>
      <c r="L50" s="42" t="str">
        <f aca="false">IF(COUNTA($B50:$J50)=0,"",IF(OR($B50="",$C50="",$D50="",$E50="",$H50="",$J50=""),"Fill in the starred columns",IF(COUNTIF(Products!$A$6:$A$55,$C50)=0,"Product not on Products sheet","")))</f>
        <v/>
      </c>
    </row>
    <row r="51" customFormat="false" ht="15" hidden="false" customHeight="true" outlineLevel="0" collapsed="false">
      <c r="A51" s="38" t="str">
        <f aca="false">IF(COUNTA($B51:$J51)=0,"","I"&amp;TEXT(ROW()-5,"000"))</f>
        <v/>
      </c>
      <c r="B51" s="39"/>
      <c r="C51" s="35"/>
      <c r="D51" s="35"/>
      <c r="E51" s="40"/>
      <c r="F51" s="35"/>
      <c r="G51" s="40"/>
      <c r="H51" s="35"/>
      <c r="I51" s="41"/>
      <c r="J51" s="35"/>
      <c r="K51" s="38" t="str">
        <f aca="false">IF($J51="Yes",IF(COUNTIF(Updates!$G$6:$G$305,$A51)&gt;0,"Logged","Not yet"),"")</f>
        <v/>
      </c>
      <c r="L51" s="42" t="str">
        <f aca="false">IF(COUNTA($B51:$J51)=0,"",IF(OR($B51="",$C51="",$D51="",$E51="",$H51="",$J51=""),"Fill in the starred columns",IF(COUNTIF(Products!$A$6:$A$55,$C51)=0,"Product not on Products sheet","")))</f>
        <v/>
      </c>
    </row>
    <row r="52" customFormat="false" ht="15" hidden="false" customHeight="true" outlineLevel="0" collapsed="false">
      <c r="A52" s="38" t="str">
        <f aca="false">IF(COUNTA($B52:$J52)=0,"","I"&amp;TEXT(ROW()-5,"000"))</f>
        <v/>
      </c>
      <c r="B52" s="39"/>
      <c r="C52" s="35"/>
      <c r="D52" s="35"/>
      <c r="E52" s="40"/>
      <c r="F52" s="35"/>
      <c r="G52" s="40"/>
      <c r="H52" s="35"/>
      <c r="I52" s="41"/>
      <c r="J52" s="35"/>
      <c r="K52" s="38" t="str">
        <f aca="false">IF($J52="Yes",IF(COUNTIF(Updates!$G$6:$G$305,$A52)&gt;0,"Logged","Not yet"),"")</f>
        <v/>
      </c>
      <c r="L52" s="42" t="str">
        <f aca="false">IF(COUNTA($B52:$J52)=0,"",IF(OR($B52="",$C52="",$D52="",$E52="",$H52="",$J52=""),"Fill in the starred columns",IF(COUNTIF(Products!$A$6:$A$55,$C52)=0,"Product not on Products sheet","")))</f>
        <v/>
      </c>
    </row>
    <row r="53" customFormat="false" ht="15" hidden="false" customHeight="true" outlineLevel="0" collapsed="false">
      <c r="A53" s="38" t="str">
        <f aca="false">IF(COUNTA($B53:$J53)=0,"","I"&amp;TEXT(ROW()-5,"000"))</f>
        <v/>
      </c>
      <c r="B53" s="39"/>
      <c r="C53" s="35"/>
      <c r="D53" s="35"/>
      <c r="E53" s="40"/>
      <c r="F53" s="35"/>
      <c r="G53" s="40"/>
      <c r="H53" s="35"/>
      <c r="I53" s="41"/>
      <c r="J53" s="35"/>
      <c r="K53" s="38" t="str">
        <f aca="false">IF($J53="Yes",IF(COUNTIF(Updates!$G$6:$G$305,$A53)&gt;0,"Logged","Not yet"),"")</f>
        <v/>
      </c>
      <c r="L53" s="42" t="str">
        <f aca="false">IF(COUNTA($B53:$J53)=0,"",IF(OR($B53="",$C53="",$D53="",$E53="",$H53="",$J53=""),"Fill in the starred columns",IF(COUNTIF(Products!$A$6:$A$55,$C53)=0,"Product not on Products sheet","")))</f>
        <v/>
      </c>
    </row>
    <row r="54" customFormat="false" ht="15" hidden="false" customHeight="true" outlineLevel="0" collapsed="false">
      <c r="A54" s="38" t="str">
        <f aca="false">IF(COUNTA($B54:$J54)=0,"","I"&amp;TEXT(ROW()-5,"000"))</f>
        <v/>
      </c>
      <c r="B54" s="39"/>
      <c r="C54" s="35"/>
      <c r="D54" s="35"/>
      <c r="E54" s="40"/>
      <c r="F54" s="35"/>
      <c r="G54" s="40"/>
      <c r="H54" s="35"/>
      <c r="I54" s="41"/>
      <c r="J54" s="35"/>
      <c r="K54" s="38" t="str">
        <f aca="false">IF($J54="Yes",IF(COUNTIF(Updates!$G$6:$G$305,$A54)&gt;0,"Logged","Not yet"),"")</f>
        <v/>
      </c>
      <c r="L54" s="42" t="str">
        <f aca="false">IF(COUNTA($B54:$J54)=0,"",IF(OR($B54="",$C54="",$D54="",$E54="",$H54="",$J54=""),"Fill in the starred columns",IF(COUNTIF(Products!$A$6:$A$55,$C54)=0,"Product not on Products sheet","")))</f>
        <v/>
      </c>
    </row>
    <row r="55" customFormat="false" ht="15" hidden="false" customHeight="true" outlineLevel="0" collapsed="false">
      <c r="A55" s="38" t="str">
        <f aca="false">IF(COUNTA($B55:$J55)=0,"","I"&amp;TEXT(ROW()-5,"000"))</f>
        <v/>
      </c>
      <c r="B55" s="39"/>
      <c r="C55" s="35"/>
      <c r="D55" s="35"/>
      <c r="E55" s="40"/>
      <c r="F55" s="35"/>
      <c r="G55" s="40"/>
      <c r="H55" s="35"/>
      <c r="I55" s="41"/>
      <c r="J55" s="35"/>
      <c r="K55" s="38" t="str">
        <f aca="false">IF($J55="Yes",IF(COUNTIF(Updates!$G$6:$G$305,$A55)&gt;0,"Logged","Not yet"),"")</f>
        <v/>
      </c>
      <c r="L55" s="42" t="str">
        <f aca="false">IF(COUNTA($B55:$J55)=0,"",IF(OR($B55="",$C55="",$D55="",$E55="",$H55="",$J55=""),"Fill in the starred columns",IF(COUNTIF(Products!$A$6:$A$55,$C55)=0,"Product not on Products sheet","")))</f>
        <v/>
      </c>
    </row>
    <row r="56" customFormat="false" ht="15" hidden="false" customHeight="true" outlineLevel="0" collapsed="false">
      <c r="A56" s="38" t="str">
        <f aca="false">IF(COUNTA($B56:$J56)=0,"","I"&amp;TEXT(ROW()-5,"000"))</f>
        <v/>
      </c>
      <c r="B56" s="39"/>
      <c r="C56" s="35"/>
      <c r="D56" s="35"/>
      <c r="E56" s="40"/>
      <c r="F56" s="35"/>
      <c r="G56" s="40"/>
      <c r="H56" s="35"/>
      <c r="I56" s="41"/>
      <c r="J56" s="35"/>
      <c r="K56" s="38" t="str">
        <f aca="false">IF($J56="Yes",IF(COUNTIF(Updates!$G$6:$G$305,$A56)&gt;0,"Logged","Not yet"),"")</f>
        <v/>
      </c>
      <c r="L56" s="42" t="str">
        <f aca="false">IF(COUNTA($B56:$J56)=0,"",IF(OR($B56="",$C56="",$D56="",$E56="",$H56="",$J56=""),"Fill in the starred columns",IF(COUNTIF(Products!$A$6:$A$55,$C56)=0,"Product not on Products sheet","")))</f>
        <v/>
      </c>
    </row>
    <row r="57" customFormat="false" ht="15" hidden="false" customHeight="true" outlineLevel="0" collapsed="false">
      <c r="A57" s="38" t="str">
        <f aca="false">IF(COUNTA($B57:$J57)=0,"","I"&amp;TEXT(ROW()-5,"000"))</f>
        <v/>
      </c>
      <c r="B57" s="39"/>
      <c r="C57" s="35"/>
      <c r="D57" s="35"/>
      <c r="E57" s="40"/>
      <c r="F57" s="35"/>
      <c r="G57" s="40"/>
      <c r="H57" s="35"/>
      <c r="I57" s="41"/>
      <c r="J57" s="35"/>
      <c r="K57" s="38" t="str">
        <f aca="false">IF($J57="Yes",IF(COUNTIF(Updates!$G$6:$G$305,$A57)&gt;0,"Logged","Not yet"),"")</f>
        <v/>
      </c>
      <c r="L57" s="42" t="str">
        <f aca="false">IF(COUNTA($B57:$J57)=0,"",IF(OR($B57="",$C57="",$D57="",$E57="",$H57="",$J57=""),"Fill in the starred columns",IF(COUNTIF(Products!$A$6:$A$55,$C57)=0,"Product not on Products sheet","")))</f>
        <v/>
      </c>
    </row>
    <row r="58" customFormat="false" ht="15" hidden="false" customHeight="true" outlineLevel="0" collapsed="false">
      <c r="A58" s="38" t="str">
        <f aca="false">IF(COUNTA($B58:$J58)=0,"","I"&amp;TEXT(ROW()-5,"000"))</f>
        <v/>
      </c>
      <c r="B58" s="39"/>
      <c r="C58" s="35"/>
      <c r="D58" s="35"/>
      <c r="E58" s="40"/>
      <c r="F58" s="35"/>
      <c r="G58" s="40"/>
      <c r="H58" s="35"/>
      <c r="I58" s="41"/>
      <c r="J58" s="35"/>
      <c r="K58" s="38" t="str">
        <f aca="false">IF($J58="Yes",IF(COUNTIF(Updates!$G$6:$G$305,$A58)&gt;0,"Logged","Not yet"),"")</f>
        <v/>
      </c>
      <c r="L58" s="42" t="str">
        <f aca="false">IF(COUNTA($B58:$J58)=0,"",IF(OR($B58="",$C58="",$D58="",$E58="",$H58="",$J58=""),"Fill in the starred columns",IF(COUNTIF(Products!$A$6:$A$55,$C58)=0,"Product not on Products sheet","")))</f>
        <v/>
      </c>
    </row>
    <row r="59" customFormat="false" ht="15" hidden="false" customHeight="true" outlineLevel="0" collapsed="false">
      <c r="A59" s="38" t="str">
        <f aca="false">IF(COUNTA($B59:$J59)=0,"","I"&amp;TEXT(ROW()-5,"000"))</f>
        <v/>
      </c>
      <c r="B59" s="39"/>
      <c r="C59" s="35"/>
      <c r="D59" s="35"/>
      <c r="E59" s="40"/>
      <c r="F59" s="35"/>
      <c r="G59" s="40"/>
      <c r="H59" s="35"/>
      <c r="I59" s="41"/>
      <c r="J59" s="35"/>
      <c r="K59" s="38" t="str">
        <f aca="false">IF($J59="Yes",IF(COUNTIF(Updates!$G$6:$G$305,$A59)&gt;0,"Logged","Not yet"),"")</f>
        <v/>
      </c>
      <c r="L59" s="42" t="str">
        <f aca="false">IF(COUNTA($B59:$J59)=0,"",IF(OR($B59="",$C59="",$D59="",$E59="",$H59="",$J59=""),"Fill in the starred columns",IF(COUNTIF(Products!$A$6:$A$55,$C59)=0,"Product not on Products sheet","")))</f>
        <v/>
      </c>
    </row>
    <row r="60" customFormat="false" ht="15" hidden="false" customHeight="true" outlineLevel="0" collapsed="false">
      <c r="A60" s="38" t="str">
        <f aca="false">IF(COUNTA($B60:$J60)=0,"","I"&amp;TEXT(ROW()-5,"000"))</f>
        <v/>
      </c>
      <c r="B60" s="39"/>
      <c r="C60" s="35"/>
      <c r="D60" s="35"/>
      <c r="E60" s="40"/>
      <c r="F60" s="35"/>
      <c r="G60" s="40"/>
      <c r="H60" s="35"/>
      <c r="I60" s="41"/>
      <c r="J60" s="35"/>
      <c r="K60" s="38" t="str">
        <f aca="false">IF($J60="Yes",IF(COUNTIF(Updates!$G$6:$G$305,$A60)&gt;0,"Logged","Not yet"),"")</f>
        <v/>
      </c>
      <c r="L60" s="42" t="str">
        <f aca="false">IF(COUNTA($B60:$J60)=0,"",IF(OR($B60="",$C60="",$D60="",$E60="",$H60="",$J60=""),"Fill in the starred columns",IF(COUNTIF(Products!$A$6:$A$55,$C60)=0,"Product not on Products sheet","")))</f>
        <v/>
      </c>
    </row>
    <row r="61" customFormat="false" ht="15" hidden="false" customHeight="true" outlineLevel="0" collapsed="false">
      <c r="A61" s="38" t="str">
        <f aca="false">IF(COUNTA($B61:$J61)=0,"","I"&amp;TEXT(ROW()-5,"000"))</f>
        <v/>
      </c>
      <c r="B61" s="39"/>
      <c r="C61" s="35"/>
      <c r="D61" s="35"/>
      <c r="E61" s="40"/>
      <c r="F61" s="35"/>
      <c r="G61" s="40"/>
      <c r="H61" s="35"/>
      <c r="I61" s="41"/>
      <c r="J61" s="35"/>
      <c r="K61" s="38" t="str">
        <f aca="false">IF($J61="Yes",IF(COUNTIF(Updates!$G$6:$G$305,$A61)&gt;0,"Logged","Not yet"),"")</f>
        <v/>
      </c>
      <c r="L61" s="42" t="str">
        <f aca="false">IF(COUNTA($B61:$J61)=0,"",IF(OR($B61="",$C61="",$D61="",$E61="",$H61="",$J61=""),"Fill in the starred columns",IF(COUNTIF(Products!$A$6:$A$55,$C61)=0,"Product not on Products sheet","")))</f>
        <v/>
      </c>
    </row>
    <row r="62" customFormat="false" ht="15" hidden="false" customHeight="true" outlineLevel="0" collapsed="false">
      <c r="A62" s="38" t="str">
        <f aca="false">IF(COUNTA($B62:$J62)=0,"","I"&amp;TEXT(ROW()-5,"000"))</f>
        <v/>
      </c>
      <c r="B62" s="39"/>
      <c r="C62" s="35"/>
      <c r="D62" s="35"/>
      <c r="E62" s="40"/>
      <c r="F62" s="35"/>
      <c r="G62" s="40"/>
      <c r="H62" s="35"/>
      <c r="I62" s="41"/>
      <c r="J62" s="35"/>
      <c r="K62" s="38" t="str">
        <f aca="false">IF($J62="Yes",IF(COUNTIF(Updates!$G$6:$G$305,$A62)&gt;0,"Logged","Not yet"),"")</f>
        <v/>
      </c>
      <c r="L62" s="42" t="str">
        <f aca="false">IF(COUNTA($B62:$J62)=0,"",IF(OR($B62="",$C62="",$D62="",$E62="",$H62="",$J62=""),"Fill in the starred columns",IF(COUNTIF(Products!$A$6:$A$55,$C62)=0,"Product not on Products sheet","")))</f>
        <v/>
      </c>
    </row>
    <row r="63" customFormat="false" ht="15" hidden="false" customHeight="true" outlineLevel="0" collapsed="false">
      <c r="A63" s="38" t="str">
        <f aca="false">IF(COUNTA($B63:$J63)=0,"","I"&amp;TEXT(ROW()-5,"000"))</f>
        <v/>
      </c>
      <c r="B63" s="39"/>
      <c r="C63" s="35"/>
      <c r="D63" s="35"/>
      <c r="E63" s="40"/>
      <c r="F63" s="35"/>
      <c r="G63" s="40"/>
      <c r="H63" s="35"/>
      <c r="I63" s="41"/>
      <c r="J63" s="35"/>
      <c r="K63" s="38" t="str">
        <f aca="false">IF($J63="Yes",IF(COUNTIF(Updates!$G$6:$G$305,$A63)&gt;0,"Logged","Not yet"),"")</f>
        <v/>
      </c>
      <c r="L63" s="42" t="str">
        <f aca="false">IF(COUNTA($B63:$J63)=0,"",IF(OR($B63="",$C63="",$D63="",$E63="",$H63="",$J63=""),"Fill in the starred columns",IF(COUNTIF(Products!$A$6:$A$55,$C63)=0,"Product not on Products sheet","")))</f>
        <v/>
      </c>
    </row>
    <row r="64" customFormat="false" ht="15" hidden="false" customHeight="true" outlineLevel="0" collapsed="false">
      <c r="A64" s="38" t="str">
        <f aca="false">IF(COUNTA($B64:$J64)=0,"","I"&amp;TEXT(ROW()-5,"000"))</f>
        <v/>
      </c>
      <c r="B64" s="39"/>
      <c r="C64" s="35"/>
      <c r="D64" s="35"/>
      <c r="E64" s="40"/>
      <c r="F64" s="35"/>
      <c r="G64" s="40"/>
      <c r="H64" s="35"/>
      <c r="I64" s="41"/>
      <c r="J64" s="35"/>
      <c r="K64" s="38" t="str">
        <f aca="false">IF($J64="Yes",IF(COUNTIF(Updates!$G$6:$G$305,$A64)&gt;0,"Logged","Not yet"),"")</f>
        <v/>
      </c>
      <c r="L64" s="42" t="str">
        <f aca="false">IF(COUNTA($B64:$J64)=0,"",IF(OR($B64="",$C64="",$D64="",$E64="",$H64="",$J64=""),"Fill in the starred columns",IF(COUNTIF(Products!$A$6:$A$55,$C64)=0,"Product not on Products sheet","")))</f>
        <v/>
      </c>
    </row>
    <row r="65" customFormat="false" ht="15" hidden="false" customHeight="true" outlineLevel="0" collapsed="false">
      <c r="A65" s="38" t="str">
        <f aca="false">IF(COUNTA($B65:$J65)=0,"","I"&amp;TEXT(ROW()-5,"000"))</f>
        <v/>
      </c>
      <c r="B65" s="39"/>
      <c r="C65" s="35"/>
      <c r="D65" s="35"/>
      <c r="E65" s="40"/>
      <c r="F65" s="35"/>
      <c r="G65" s="40"/>
      <c r="H65" s="35"/>
      <c r="I65" s="41"/>
      <c r="J65" s="35"/>
      <c r="K65" s="38" t="str">
        <f aca="false">IF($J65="Yes",IF(COUNTIF(Updates!$G$6:$G$305,$A65)&gt;0,"Logged","Not yet"),"")</f>
        <v/>
      </c>
      <c r="L65" s="42" t="str">
        <f aca="false">IF(COUNTA($B65:$J65)=0,"",IF(OR($B65="",$C65="",$D65="",$E65="",$H65="",$J65=""),"Fill in the starred columns",IF(COUNTIF(Products!$A$6:$A$55,$C65)=0,"Product not on Products sheet","")))</f>
        <v/>
      </c>
    </row>
    <row r="66" customFormat="false" ht="15" hidden="false" customHeight="true" outlineLevel="0" collapsed="false">
      <c r="A66" s="38" t="str">
        <f aca="false">IF(COUNTA($B66:$J66)=0,"","I"&amp;TEXT(ROW()-5,"000"))</f>
        <v/>
      </c>
      <c r="B66" s="39"/>
      <c r="C66" s="35"/>
      <c r="D66" s="35"/>
      <c r="E66" s="40"/>
      <c r="F66" s="35"/>
      <c r="G66" s="40"/>
      <c r="H66" s="35"/>
      <c r="I66" s="41"/>
      <c r="J66" s="35"/>
      <c r="K66" s="38" t="str">
        <f aca="false">IF($J66="Yes",IF(COUNTIF(Updates!$G$6:$G$305,$A66)&gt;0,"Logged","Not yet"),"")</f>
        <v/>
      </c>
      <c r="L66" s="42" t="str">
        <f aca="false">IF(COUNTA($B66:$J66)=0,"",IF(OR($B66="",$C66="",$D66="",$E66="",$H66="",$J66=""),"Fill in the starred columns",IF(COUNTIF(Products!$A$6:$A$55,$C66)=0,"Product not on Products sheet","")))</f>
        <v/>
      </c>
    </row>
    <row r="67" customFormat="false" ht="15" hidden="false" customHeight="true" outlineLevel="0" collapsed="false">
      <c r="A67" s="38" t="str">
        <f aca="false">IF(COUNTA($B67:$J67)=0,"","I"&amp;TEXT(ROW()-5,"000"))</f>
        <v/>
      </c>
      <c r="B67" s="39"/>
      <c r="C67" s="35"/>
      <c r="D67" s="35"/>
      <c r="E67" s="40"/>
      <c r="F67" s="35"/>
      <c r="G67" s="40"/>
      <c r="H67" s="35"/>
      <c r="I67" s="41"/>
      <c r="J67" s="35"/>
      <c r="K67" s="38" t="str">
        <f aca="false">IF($J67="Yes",IF(COUNTIF(Updates!$G$6:$G$305,$A67)&gt;0,"Logged","Not yet"),"")</f>
        <v/>
      </c>
      <c r="L67" s="42" t="str">
        <f aca="false">IF(COUNTA($B67:$J67)=0,"",IF(OR($B67="",$C67="",$D67="",$E67="",$H67="",$J67=""),"Fill in the starred columns",IF(COUNTIF(Products!$A$6:$A$55,$C67)=0,"Product not on Products sheet","")))</f>
        <v/>
      </c>
    </row>
    <row r="68" customFormat="false" ht="15" hidden="false" customHeight="true" outlineLevel="0" collapsed="false">
      <c r="A68" s="38" t="str">
        <f aca="false">IF(COUNTA($B68:$J68)=0,"","I"&amp;TEXT(ROW()-5,"000"))</f>
        <v/>
      </c>
      <c r="B68" s="39"/>
      <c r="C68" s="35"/>
      <c r="D68" s="35"/>
      <c r="E68" s="40"/>
      <c r="F68" s="35"/>
      <c r="G68" s="40"/>
      <c r="H68" s="35"/>
      <c r="I68" s="41"/>
      <c r="J68" s="35"/>
      <c r="K68" s="38" t="str">
        <f aca="false">IF($J68="Yes",IF(COUNTIF(Updates!$G$6:$G$305,$A68)&gt;0,"Logged","Not yet"),"")</f>
        <v/>
      </c>
      <c r="L68" s="42" t="str">
        <f aca="false">IF(COUNTA($B68:$J68)=0,"",IF(OR($B68="",$C68="",$D68="",$E68="",$H68="",$J68=""),"Fill in the starred columns",IF(COUNTIF(Products!$A$6:$A$55,$C68)=0,"Product not on Products sheet","")))</f>
        <v/>
      </c>
    </row>
    <row r="69" customFormat="false" ht="15" hidden="false" customHeight="true" outlineLevel="0" collapsed="false">
      <c r="A69" s="38" t="str">
        <f aca="false">IF(COUNTA($B69:$J69)=0,"","I"&amp;TEXT(ROW()-5,"000"))</f>
        <v/>
      </c>
      <c r="B69" s="39"/>
      <c r="C69" s="35"/>
      <c r="D69" s="35"/>
      <c r="E69" s="40"/>
      <c r="F69" s="35"/>
      <c r="G69" s="40"/>
      <c r="H69" s="35"/>
      <c r="I69" s="41"/>
      <c r="J69" s="35"/>
      <c r="K69" s="38" t="str">
        <f aca="false">IF($J69="Yes",IF(COUNTIF(Updates!$G$6:$G$305,$A69)&gt;0,"Logged","Not yet"),"")</f>
        <v/>
      </c>
      <c r="L69" s="42" t="str">
        <f aca="false">IF(COUNTA($B69:$J69)=0,"",IF(OR($B69="",$C69="",$D69="",$E69="",$H69="",$J69=""),"Fill in the starred columns",IF(COUNTIF(Products!$A$6:$A$55,$C69)=0,"Product not on Products sheet","")))</f>
        <v/>
      </c>
    </row>
    <row r="70" customFormat="false" ht="15" hidden="false" customHeight="true" outlineLevel="0" collapsed="false">
      <c r="A70" s="38" t="str">
        <f aca="false">IF(COUNTA($B70:$J70)=0,"","I"&amp;TEXT(ROW()-5,"000"))</f>
        <v/>
      </c>
      <c r="B70" s="39"/>
      <c r="C70" s="35"/>
      <c r="D70" s="35"/>
      <c r="E70" s="40"/>
      <c r="F70" s="35"/>
      <c r="G70" s="40"/>
      <c r="H70" s="35"/>
      <c r="I70" s="41"/>
      <c r="J70" s="35"/>
      <c r="K70" s="38" t="str">
        <f aca="false">IF($J70="Yes",IF(COUNTIF(Updates!$G$6:$G$305,$A70)&gt;0,"Logged","Not yet"),"")</f>
        <v/>
      </c>
      <c r="L70" s="42" t="str">
        <f aca="false">IF(COUNTA($B70:$J70)=0,"",IF(OR($B70="",$C70="",$D70="",$E70="",$H70="",$J70=""),"Fill in the starred columns",IF(COUNTIF(Products!$A$6:$A$55,$C70)=0,"Product not on Products sheet","")))</f>
        <v/>
      </c>
    </row>
    <row r="71" customFormat="false" ht="15" hidden="false" customHeight="true" outlineLevel="0" collapsed="false">
      <c r="A71" s="38" t="str">
        <f aca="false">IF(COUNTA($B71:$J71)=0,"","I"&amp;TEXT(ROW()-5,"000"))</f>
        <v/>
      </c>
      <c r="B71" s="39"/>
      <c r="C71" s="35"/>
      <c r="D71" s="35"/>
      <c r="E71" s="40"/>
      <c r="F71" s="35"/>
      <c r="G71" s="40"/>
      <c r="H71" s="35"/>
      <c r="I71" s="41"/>
      <c r="J71" s="35"/>
      <c r="K71" s="38" t="str">
        <f aca="false">IF($J71="Yes",IF(COUNTIF(Updates!$G$6:$G$305,$A71)&gt;0,"Logged","Not yet"),"")</f>
        <v/>
      </c>
      <c r="L71" s="42" t="str">
        <f aca="false">IF(COUNTA($B71:$J71)=0,"",IF(OR($B71="",$C71="",$D71="",$E71="",$H71="",$J71=""),"Fill in the starred columns",IF(COUNTIF(Products!$A$6:$A$55,$C71)=0,"Product not on Products sheet","")))</f>
        <v/>
      </c>
    </row>
    <row r="72" customFormat="false" ht="15" hidden="false" customHeight="true" outlineLevel="0" collapsed="false">
      <c r="A72" s="38" t="str">
        <f aca="false">IF(COUNTA($B72:$J72)=0,"","I"&amp;TEXT(ROW()-5,"000"))</f>
        <v/>
      </c>
      <c r="B72" s="39"/>
      <c r="C72" s="35"/>
      <c r="D72" s="35"/>
      <c r="E72" s="40"/>
      <c r="F72" s="35"/>
      <c r="G72" s="40"/>
      <c r="H72" s="35"/>
      <c r="I72" s="41"/>
      <c r="J72" s="35"/>
      <c r="K72" s="38" t="str">
        <f aca="false">IF($J72="Yes",IF(COUNTIF(Updates!$G$6:$G$305,$A72)&gt;0,"Logged","Not yet"),"")</f>
        <v/>
      </c>
      <c r="L72" s="42" t="str">
        <f aca="false">IF(COUNTA($B72:$J72)=0,"",IF(OR($B72="",$C72="",$D72="",$E72="",$H72="",$J72=""),"Fill in the starred columns",IF(COUNTIF(Products!$A$6:$A$55,$C72)=0,"Product not on Products sheet","")))</f>
        <v/>
      </c>
    </row>
    <row r="73" customFormat="false" ht="15" hidden="false" customHeight="true" outlineLevel="0" collapsed="false">
      <c r="A73" s="38" t="str">
        <f aca="false">IF(COUNTA($B73:$J73)=0,"","I"&amp;TEXT(ROW()-5,"000"))</f>
        <v/>
      </c>
      <c r="B73" s="39"/>
      <c r="C73" s="35"/>
      <c r="D73" s="35"/>
      <c r="E73" s="40"/>
      <c r="F73" s="35"/>
      <c r="G73" s="40"/>
      <c r="H73" s="35"/>
      <c r="I73" s="41"/>
      <c r="J73" s="35"/>
      <c r="K73" s="38" t="str">
        <f aca="false">IF($J73="Yes",IF(COUNTIF(Updates!$G$6:$G$305,$A73)&gt;0,"Logged","Not yet"),"")</f>
        <v/>
      </c>
      <c r="L73" s="42" t="str">
        <f aca="false">IF(COUNTA($B73:$J73)=0,"",IF(OR($B73="",$C73="",$D73="",$E73="",$H73="",$J73=""),"Fill in the starred columns",IF(COUNTIF(Products!$A$6:$A$55,$C73)=0,"Product not on Products sheet","")))</f>
        <v/>
      </c>
    </row>
    <row r="74" customFormat="false" ht="15" hidden="false" customHeight="true" outlineLevel="0" collapsed="false">
      <c r="A74" s="38" t="str">
        <f aca="false">IF(COUNTA($B74:$J74)=0,"","I"&amp;TEXT(ROW()-5,"000"))</f>
        <v/>
      </c>
      <c r="B74" s="39"/>
      <c r="C74" s="35"/>
      <c r="D74" s="35"/>
      <c r="E74" s="40"/>
      <c r="F74" s="35"/>
      <c r="G74" s="40"/>
      <c r="H74" s="35"/>
      <c r="I74" s="41"/>
      <c r="J74" s="35"/>
      <c r="K74" s="38" t="str">
        <f aca="false">IF($J74="Yes",IF(COUNTIF(Updates!$G$6:$G$305,$A74)&gt;0,"Logged","Not yet"),"")</f>
        <v/>
      </c>
      <c r="L74" s="42" t="str">
        <f aca="false">IF(COUNTA($B74:$J74)=0,"",IF(OR($B74="",$C74="",$D74="",$E74="",$H74="",$J74=""),"Fill in the starred columns",IF(COUNTIF(Products!$A$6:$A$55,$C74)=0,"Product not on Products sheet","")))</f>
        <v/>
      </c>
    </row>
    <row r="75" customFormat="false" ht="15" hidden="false" customHeight="true" outlineLevel="0" collapsed="false">
      <c r="A75" s="38" t="str">
        <f aca="false">IF(COUNTA($B75:$J75)=0,"","I"&amp;TEXT(ROW()-5,"000"))</f>
        <v/>
      </c>
      <c r="B75" s="39"/>
      <c r="C75" s="35"/>
      <c r="D75" s="35"/>
      <c r="E75" s="40"/>
      <c r="F75" s="35"/>
      <c r="G75" s="40"/>
      <c r="H75" s="35"/>
      <c r="I75" s="41"/>
      <c r="J75" s="35"/>
      <c r="K75" s="38" t="str">
        <f aca="false">IF($J75="Yes",IF(COUNTIF(Updates!$G$6:$G$305,$A75)&gt;0,"Logged","Not yet"),"")</f>
        <v/>
      </c>
      <c r="L75" s="42" t="str">
        <f aca="false">IF(COUNTA($B75:$J75)=0,"",IF(OR($B75="",$C75="",$D75="",$E75="",$H75="",$J75=""),"Fill in the starred columns",IF(COUNTIF(Products!$A$6:$A$55,$C75)=0,"Product not on Products sheet","")))</f>
        <v/>
      </c>
    </row>
    <row r="76" customFormat="false" ht="15" hidden="false" customHeight="true" outlineLevel="0" collapsed="false">
      <c r="A76" s="38" t="str">
        <f aca="false">IF(COUNTA($B76:$J76)=0,"","I"&amp;TEXT(ROW()-5,"000"))</f>
        <v/>
      </c>
      <c r="B76" s="39"/>
      <c r="C76" s="35"/>
      <c r="D76" s="35"/>
      <c r="E76" s="40"/>
      <c r="F76" s="35"/>
      <c r="G76" s="40"/>
      <c r="H76" s="35"/>
      <c r="I76" s="41"/>
      <c r="J76" s="35"/>
      <c r="K76" s="38" t="str">
        <f aca="false">IF($J76="Yes",IF(COUNTIF(Updates!$G$6:$G$305,$A76)&gt;0,"Logged","Not yet"),"")</f>
        <v/>
      </c>
      <c r="L76" s="42" t="str">
        <f aca="false">IF(COUNTA($B76:$J76)=0,"",IF(OR($B76="",$C76="",$D76="",$E76="",$H76="",$J76=""),"Fill in the starred columns",IF(COUNTIF(Products!$A$6:$A$55,$C76)=0,"Product not on Products sheet","")))</f>
        <v/>
      </c>
    </row>
    <row r="77" customFormat="false" ht="15" hidden="false" customHeight="true" outlineLevel="0" collapsed="false">
      <c r="A77" s="38" t="str">
        <f aca="false">IF(COUNTA($B77:$J77)=0,"","I"&amp;TEXT(ROW()-5,"000"))</f>
        <v/>
      </c>
      <c r="B77" s="39"/>
      <c r="C77" s="35"/>
      <c r="D77" s="35"/>
      <c r="E77" s="40"/>
      <c r="F77" s="35"/>
      <c r="G77" s="40"/>
      <c r="H77" s="35"/>
      <c r="I77" s="41"/>
      <c r="J77" s="35"/>
      <c r="K77" s="38" t="str">
        <f aca="false">IF($J77="Yes",IF(COUNTIF(Updates!$G$6:$G$305,$A77)&gt;0,"Logged","Not yet"),"")</f>
        <v/>
      </c>
      <c r="L77" s="42" t="str">
        <f aca="false">IF(COUNTA($B77:$J77)=0,"",IF(OR($B77="",$C77="",$D77="",$E77="",$H77="",$J77=""),"Fill in the starred columns",IF(COUNTIF(Products!$A$6:$A$55,$C77)=0,"Product not on Products sheet","")))</f>
        <v/>
      </c>
    </row>
    <row r="78" customFormat="false" ht="15" hidden="false" customHeight="true" outlineLevel="0" collapsed="false">
      <c r="A78" s="38" t="str">
        <f aca="false">IF(COUNTA($B78:$J78)=0,"","I"&amp;TEXT(ROW()-5,"000"))</f>
        <v/>
      </c>
      <c r="B78" s="39"/>
      <c r="C78" s="35"/>
      <c r="D78" s="35"/>
      <c r="E78" s="40"/>
      <c r="F78" s="35"/>
      <c r="G78" s="40"/>
      <c r="H78" s="35"/>
      <c r="I78" s="41"/>
      <c r="J78" s="35"/>
      <c r="K78" s="38" t="str">
        <f aca="false">IF($J78="Yes",IF(COUNTIF(Updates!$G$6:$G$305,$A78)&gt;0,"Logged","Not yet"),"")</f>
        <v/>
      </c>
      <c r="L78" s="42" t="str">
        <f aca="false">IF(COUNTA($B78:$J78)=0,"",IF(OR($B78="",$C78="",$D78="",$E78="",$H78="",$J78=""),"Fill in the starred columns",IF(COUNTIF(Products!$A$6:$A$55,$C78)=0,"Product not on Products sheet","")))</f>
        <v/>
      </c>
    </row>
    <row r="79" customFormat="false" ht="15" hidden="false" customHeight="true" outlineLevel="0" collapsed="false">
      <c r="A79" s="38" t="str">
        <f aca="false">IF(COUNTA($B79:$J79)=0,"","I"&amp;TEXT(ROW()-5,"000"))</f>
        <v/>
      </c>
      <c r="B79" s="39"/>
      <c r="C79" s="35"/>
      <c r="D79" s="35"/>
      <c r="E79" s="40"/>
      <c r="F79" s="35"/>
      <c r="G79" s="40"/>
      <c r="H79" s="35"/>
      <c r="I79" s="41"/>
      <c r="J79" s="35"/>
      <c r="K79" s="38" t="str">
        <f aca="false">IF($J79="Yes",IF(COUNTIF(Updates!$G$6:$G$305,$A79)&gt;0,"Logged","Not yet"),"")</f>
        <v/>
      </c>
      <c r="L79" s="42" t="str">
        <f aca="false">IF(COUNTA($B79:$J79)=0,"",IF(OR($B79="",$C79="",$D79="",$E79="",$H79="",$J79=""),"Fill in the starred columns",IF(COUNTIF(Products!$A$6:$A$55,$C79)=0,"Product not on Products sheet","")))</f>
        <v/>
      </c>
    </row>
    <row r="80" customFormat="false" ht="15" hidden="false" customHeight="true" outlineLevel="0" collapsed="false">
      <c r="A80" s="38" t="str">
        <f aca="false">IF(COUNTA($B80:$J80)=0,"","I"&amp;TEXT(ROW()-5,"000"))</f>
        <v/>
      </c>
      <c r="B80" s="39"/>
      <c r="C80" s="35"/>
      <c r="D80" s="35"/>
      <c r="E80" s="40"/>
      <c r="F80" s="35"/>
      <c r="G80" s="40"/>
      <c r="H80" s="35"/>
      <c r="I80" s="41"/>
      <c r="J80" s="35"/>
      <c r="K80" s="38" t="str">
        <f aca="false">IF($J80="Yes",IF(COUNTIF(Updates!$G$6:$G$305,$A80)&gt;0,"Logged","Not yet"),"")</f>
        <v/>
      </c>
      <c r="L80" s="42" t="str">
        <f aca="false">IF(COUNTA($B80:$J80)=0,"",IF(OR($B80="",$C80="",$D80="",$E80="",$H80="",$J80=""),"Fill in the starred columns",IF(COUNTIF(Products!$A$6:$A$55,$C80)=0,"Product not on Products sheet","")))</f>
        <v/>
      </c>
    </row>
    <row r="81" customFormat="false" ht="15" hidden="false" customHeight="true" outlineLevel="0" collapsed="false">
      <c r="A81" s="38" t="str">
        <f aca="false">IF(COUNTA($B81:$J81)=0,"","I"&amp;TEXT(ROW()-5,"000"))</f>
        <v/>
      </c>
      <c r="B81" s="39"/>
      <c r="C81" s="35"/>
      <c r="D81" s="35"/>
      <c r="E81" s="40"/>
      <c r="F81" s="35"/>
      <c r="G81" s="40"/>
      <c r="H81" s="35"/>
      <c r="I81" s="41"/>
      <c r="J81" s="35"/>
      <c r="K81" s="38" t="str">
        <f aca="false">IF($J81="Yes",IF(COUNTIF(Updates!$G$6:$G$305,$A81)&gt;0,"Logged","Not yet"),"")</f>
        <v/>
      </c>
      <c r="L81" s="42" t="str">
        <f aca="false">IF(COUNTA($B81:$J81)=0,"",IF(OR($B81="",$C81="",$D81="",$E81="",$H81="",$J81=""),"Fill in the starred columns",IF(COUNTIF(Products!$A$6:$A$55,$C81)=0,"Product not on Products sheet","")))</f>
        <v/>
      </c>
    </row>
    <row r="82" customFormat="false" ht="15" hidden="false" customHeight="true" outlineLevel="0" collapsed="false">
      <c r="A82" s="38" t="str">
        <f aca="false">IF(COUNTA($B82:$J82)=0,"","I"&amp;TEXT(ROW()-5,"000"))</f>
        <v/>
      </c>
      <c r="B82" s="39"/>
      <c r="C82" s="35"/>
      <c r="D82" s="35"/>
      <c r="E82" s="40"/>
      <c r="F82" s="35"/>
      <c r="G82" s="40"/>
      <c r="H82" s="35"/>
      <c r="I82" s="41"/>
      <c r="J82" s="35"/>
      <c r="K82" s="38" t="str">
        <f aca="false">IF($J82="Yes",IF(COUNTIF(Updates!$G$6:$G$305,$A82)&gt;0,"Logged","Not yet"),"")</f>
        <v/>
      </c>
      <c r="L82" s="42" t="str">
        <f aca="false">IF(COUNTA($B82:$J82)=0,"",IF(OR($B82="",$C82="",$D82="",$E82="",$H82="",$J82=""),"Fill in the starred columns",IF(COUNTIF(Products!$A$6:$A$55,$C82)=0,"Product not on Products sheet","")))</f>
        <v/>
      </c>
    </row>
    <row r="83" customFormat="false" ht="15" hidden="false" customHeight="true" outlineLevel="0" collapsed="false">
      <c r="A83" s="38" t="str">
        <f aca="false">IF(COUNTA($B83:$J83)=0,"","I"&amp;TEXT(ROW()-5,"000"))</f>
        <v/>
      </c>
      <c r="B83" s="39"/>
      <c r="C83" s="35"/>
      <c r="D83" s="35"/>
      <c r="E83" s="40"/>
      <c r="F83" s="35"/>
      <c r="G83" s="40"/>
      <c r="H83" s="35"/>
      <c r="I83" s="41"/>
      <c r="J83" s="35"/>
      <c r="K83" s="38" t="str">
        <f aca="false">IF($J83="Yes",IF(COUNTIF(Updates!$G$6:$G$305,$A83)&gt;0,"Logged","Not yet"),"")</f>
        <v/>
      </c>
      <c r="L83" s="42" t="str">
        <f aca="false">IF(COUNTA($B83:$J83)=0,"",IF(OR($B83="",$C83="",$D83="",$E83="",$H83="",$J83=""),"Fill in the starred columns",IF(COUNTIF(Products!$A$6:$A$55,$C83)=0,"Product not on Products sheet","")))</f>
        <v/>
      </c>
    </row>
    <row r="84" customFormat="false" ht="15" hidden="false" customHeight="true" outlineLevel="0" collapsed="false">
      <c r="A84" s="38" t="str">
        <f aca="false">IF(COUNTA($B84:$J84)=0,"","I"&amp;TEXT(ROW()-5,"000"))</f>
        <v/>
      </c>
      <c r="B84" s="39"/>
      <c r="C84" s="35"/>
      <c r="D84" s="35"/>
      <c r="E84" s="40"/>
      <c r="F84" s="35"/>
      <c r="G84" s="40"/>
      <c r="H84" s="35"/>
      <c r="I84" s="41"/>
      <c r="J84" s="35"/>
      <c r="K84" s="38" t="str">
        <f aca="false">IF($J84="Yes",IF(COUNTIF(Updates!$G$6:$G$305,$A84)&gt;0,"Logged","Not yet"),"")</f>
        <v/>
      </c>
      <c r="L84" s="42" t="str">
        <f aca="false">IF(COUNTA($B84:$J84)=0,"",IF(OR($B84="",$C84="",$D84="",$E84="",$H84="",$J84=""),"Fill in the starred columns",IF(COUNTIF(Products!$A$6:$A$55,$C84)=0,"Product not on Products sheet","")))</f>
        <v/>
      </c>
    </row>
    <row r="85" customFormat="false" ht="15" hidden="false" customHeight="true" outlineLevel="0" collapsed="false">
      <c r="A85" s="38" t="str">
        <f aca="false">IF(COUNTA($B85:$J85)=0,"","I"&amp;TEXT(ROW()-5,"000"))</f>
        <v/>
      </c>
      <c r="B85" s="39"/>
      <c r="C85" s="35"/>
      <c r="D85" s="35"/>
      <c r="E85" s="40"/>
      <c r="F85" s="35"/>
      <c r="G85" s="40"/>
      <c r="H85" s="35"/>
      <c r="I85" s="41"/>
      <c r="J85" s="35"/>
      <c r="K85" s="38" t="str">
        <f aca="false">IF($J85="Yes",IF(COUNTIF(Updates!$G$6:$G$305,$A85)&gt;0,"Logged","Not yet"),"")</f>
        <v/>
      </c>
      <c r="L85" s="42" t="str">
        <f aca="false">IF(COUNTA($B85:$J85)=0,"",IF(OR($B85="",$C85="",$D85="",$E85="",$H85="",$J85=""),"Fill in the starred columns",IF(COUNTIF(Products!$A$6:$A$55,$C85)=0,"Product not on Products sheet","")))</f>
        <v/>
      </c>
    </row>
    <row r="86" customFormat="false" ht="15" hidden="false" customHeight="true" outlineLevel="0" collapsed="false">
      <c r="A86" s="38" t="str">
        <f aca="false">IF(COUNTA($B86:$J86)=0,"","I"&amp;TEXT(ROW()-5,"000"))</f>
        <v/>
      </c>
      <c r="B86" s="39"/>
      <c r="C86" s="35"/>
      <c r="D86" s="35"/>
      <c r="E86" s="40"/>
      <c r="F86" s="35"/>
      <c r="G86" s="40"/>
      <c r="H86" s="35"/>
      <c r="I86" s="41"/>
      <c r="J86" s="35"/>
      <c r="K86" s="38" t="str">
        <f aca="false">IF($J86="Yes",IF(COUNTIF(Updates!$G$6:$G$305,$A86)&gt;0,"Logged","Not yet"),"")</f>
        <v/>
      </c>
      <c r="L86" s="42" t="str">
        <f aca="false">IF(COUNTA($B86:$J86)=0,"",IF(OR($B86="",$C86="",$D86="",$E86="",$H86="",$J86=""),"Fill in the starred columns",IF(COUNTIF(Products!$A$6:$A$55,$C86)=0,"Product not on Products sheet","")))</f>
        <v/>
      </c>
    </row>
    <row r="87" customFormat="false" ht="15" hidden="false" customHeight="true" outlineLevel="0" collapsed="false">
      <c r="A87" s="38" t="str">
        <f aca="false">IF(COUNTA($B87:$J87)=0,"","I"&amp;TEXT(ROW()-5,"000"))</f>
        <v/>
      </c>
      <c r="B87" s="39"/>
      <c r="C87" s="35"/>
      <c r="D87" s="35"/>
      <c r="E87" s="40"/>
      <c r="F87" s="35"/>
      <c r="G87" s="40"/>
      <c r="H87" s="35"/>
      <c r="I87" s="41"/>
      <c r="J87" s="35"/>
      <c r="K87" s="38" t="str">
        <f aca="false">IF($J87="Yes",IF(COUNTIF(Updates!$G$6:$G$305,$A87)&gt;0,"Logged","Not yet"),"")</f>
        <v/>
      </c>
      <c r="L87" s="42" t="str">
        <f aca="false">IF(COUNTA($B87:$J87)=0,"",IF(OR($B87="",$C87="",$D87="",$E87="",$H87="",$J87=""),"Fill in the starred columns",IF(COUNTIF(Products!$A$6:$A$55,$C87)=0,"Product not on Products sheet","")))</f>
        <v/>
      </c>
    </row>
    <row r="88" customFormat="false" ht="15" hidden="false" customHeight="true" outlineLevel="0" collapsed="false">
      <c r="A88" s="38" t="str">
        <f aca="false">IF(COUNTA($B88:$J88)=0,"","I"&amp;TEXT(ROW()-5,"000"))</f>
        <v/>
      </c>
      <c r="B88" s="39"/>
      <c r="C88" s="35"/>
      <c r="D88" s="35"/>
      <c r="E88" s="40"/>
      <c r="F88" s="35"/>
      <c r="G88" s="40"/>
      <c r="H88" s="35"/>
      <c r="I88" s="41"/>
      <c r="J88" s="35"/>
      <c r="K88" s="38" t="str">
        <f aca="false">IF($J88="Yes",IF(COUNTIF(Updates!$G$6:$G$305,$A88)&gt;0,"Logged","Not yet"),"")</f>
        <v/>
      </c>
      <c r="L88" s="42" t="str">
        <f aca="false">IF(COUNTA($B88:$J88)=0,"",IF(OR($B88="",$C88="",$D88="",$E88="",$H88="",$J88=""),"Fill in the starred columns",IF(COUNTIF(Products!$A$6:$A$55,$C88)=0,"Product not on Products sheet","")))</f>
        <v/>
      </c>
    </row>
    <row r="89" customFormat="false" ht="15" hidden="false" customHeight="true" outlineLevel="0" collapsed="false">
      <c r="A89" s="38" t="str">
        <f aca="false">IF(COUNTA($B89:$J89)=0,"","I"&amp;TEXT(ROW()-5,"000"))</f>
        <v/>
      </c>
      <c r="B89" s="39"/>
      <c r="C89" s="35"/>
      <c r="D89" s="35"/>
      <c r="E89" s="40"/>
      <c r="F89" s="35"/>
      <c r="G89" s="40"/>
      <c r="H89" s="35"/>
      <c r="I89" s="41"/>
      <c r="J89" s="35"/>
      <c r="K89" s="38" t="str">
        <f aca="false">IF($J89="Yes",IF(COUNTIF(Updates!$G$6:$G$305,$A89)&gt;0,"Logged","Not yet"),"")</f>
        <v/>
      </c>
      <c r="L89" s="42" t="str">
        <f aca="false">IF(COUNTA($B89:$J89)=0,"",IF(OR($B89="",$C89="",$D89="",$E89="",$H89="",$J89=""),"Fill in the starred columns",IF(COUNTIF(Products!$A$6:$A$55,$C89)=0,"Product not on Products sheet","")))</f>
        <v/>
      </c>
    </row>
    <row r="90" customFormat="false" ht="15" hidden="false" customHeight="true" outlineLevel="0" collapsed="false">
      <c r="A90" s="38" t="str">
        <f aca="false">IF(COUNTA($B90:$J90)=0,"","I"&amp;TEXT(ROW()-5,"000"))</f>
        <v/>
      </c>
      <c r="B90" s="39"/>
      <c r="C90" s="35"/>
      <c r="D90" s="35"/>
      <c r="E90" s="40"/>
      <c r="F90" s="35"/>
      <c r="G90" s="40"/>
      <c r="H90" s="35"/>
      <c r="I90" s="41"/>
      <c r="J90" s="35"/>
      <c r="K90" s="38" t="str">
        <f aca="false">IF($J90="Yes",IF(COUNTIF(Updates!$G$6:$G$305,$A90)&gt;0,"Logged","Not yet"),"")</f>
        <v/>
      </c>
      <c r="L90" s="42" t="str">
        <f aca="false">IF(COUNTA($B90:$J90)=0,"",IF(OR($B90="",$C90="",$D90="",$E90="",$H90="",$J90=""),"Fill in the starred columns",IF(COUNTIF(Products!$A$6:$A$55,$C90)=0,"Product not on Products sheet","")))</f>
        <v/>
      </c>
    </row>
    <row r="91" customFormat="false" ht="15" hidden="false" customHeight="true" outlineLevel="0" collapsed="false">
      <c r="A91" s="38" t="str">
        <f aca="false">IF(COUNTA($B91:$J91)=0,"","I"&amp;TEXT(ROW()-5,"000"))</f>
        <v/>
      </c>
      <c r="B91" s="39"/>
      <c r="C91" s="35"/>
      <c r="D91" s="35"/>
      <c r="E91" s="40"/>
      <c r="F91" s="35"/>
      <c r="G91" s="40"/>
      <c r="H91" s="35"/>
      <c r="I91" s="41"/>
      <c r="J91" s="35"/>
      <c r="K91" s="38" t="str">
        <f aca="false">IF($J91="Yes",IF(COUNTIF(Updates!$G$6:$G$305,$A91)&gt;0,"Logged","Not yet"),"")</f>
        <v/>
      </c>
      <c r="L91" s="42" t="str">
        <f aca="false">IF(COUNTA($B91:$J91)=0,"",IF(OR($B91="",$C91="",$D91="",$E91="",$H91="",$J91=""),"Fill in the starred columns",IF(COUNTIF(Products!$A$6:$A$55,$C91)=0,"Product not on Products sheet","")))</f>
        <v/>
      </c>
    </row>
    <row r="92" customFormat="false" ht="15" hidden="false" customHeight="true" outlineLevel="0" collapsed="false">
      <c r="A92" s="38" t="str">
        <f aca="false">IF(COUNTA($B92:$J92)=0,"","I"&amp;TEXT(ROW()-5,"000"))</f>
        <v/>
      </c>
      <c r="B92" s="39"/>
      <c r="C92" s="35"/>
      <c r="D92" s="35"/>
      <c r="E92" s="40"/>
      <c r="F92" s="35"/>
      <c r="G92" s="40"/>
      <c r="H92" s="35"/>
      <c r="I92" s="41"/>
      <c r="J92" s="35"/>
      <c r="K92" s="38" t="str">
        <f aca="false">IF($J92="Yes",IF(COUNTIF(Updates!$G$6:$G$305,$A92)&gt;0,"Logged","Not yet"),"")</f>
        <v/>
      </c>
      <c r="L92" s="42" t="str">
        <f aca="false">IF(COUNTA($B92:$J92)=0,"",IF(OR($B92="",$C92="",$D92="",$E92="",$H92="",$J92=""),"Fill in the starred columns",IF(COUNTIF(Products!$A$6:$A$55,$C92)=0,"Product not on Products sheet","")))</f>
        <v/>
      </c>
    </row>
    <row r="93" customFormat="false" ht="15" hidden="false" customHeight="true" outlineLevel="0" collapsed="false">
      <c r="A93" s="38" t="str">
        <f aca="false">IF(COUNTA($B93:$J93)=0,"","I"&amp;TEXT(ROW()-5,"000"))</f>
        <v/>
      </c>
      <c r="B93" s="39"/>
      <c r="C93" s="35"/>
      <c r="D93" s="35"/>
      <c r="E93" s="40"/>
      <c r="F93" s="35"/>
      <c r="G93" s="40"/>
      <c r="H93" s="35"/>
      <c r="I93" s="41"/>
      <c r="J93" s="35"/>
      <c r="K93" s="38" t="str">
        <f aca="false">IF($J93="Yes",IF(COUNTIF(Updates!$G$6:$G$305,$A93)&gt;0,"Logged","Not yet"),"")</f>
        <v/>
      </c>
      <c r="L93" s="42" t="str">
        <f aca="false">IF(COUNTA($B93:$J93)=0,"",IF(OR($B93="",$C93="",$D93="",$E93="",$H93="",$J93=""),"Fill in the starred columns",IF(COUNTIF(Products!$A$6:$A$55,$C93)=0,"Product not on Products sheet","")))</f>
        <v/>
      </c>
    </row>
    <row r="94" customFormat="false" ht="15" hidden="false" customHeight="true" outlineLevel="0" collapsed="false">
      <c r="A94" s="38" t="str">
        <f aca="false">IF(COUNTA($B94:$J94)=0,"","I"&amp;TEXT(ROW()-5,"000"))</f>
        <v/>
      </c>
      <c r="B94" s="39"/>
      <c r="C94" s="35"/>
      <c r="D94" s="35"/>
      <c r="E94" s="40"/>
      <c r="F94" s="35"/>
      <c r="G94" s="40"/>
      <c r="H94" s="35"/>
      <c r="I94" s="41"/>
      <c r="J94" s="35"/>
      <c r="K94" s="38" t="str">
        <f aca="false">IF($J94="Yes",IF(COUNTIF(Updates!$G$6:$G$305,$A94)&gt;0,"Logged","Not yet"),"")</f>
        <v/>
      </c>
      <c r="L94" s="42" t="str">
        <f aca="false">IF(COUNTA($B94:$J94)=0,"",IF(OR($B94="",$C94="",$D94="",$E94="",$H94="",$J94=""),"Fill in the starred columns",IF(COUNTIF(Products!$A$6:$A$55,$C94)=0,"Product not on Products sheet","")))</f>
        <v/>
      </c>
    </row>
    <row r="95" customFormat="false" ht="15" hidden="false" customHeight="true" outlineLevel="0" collapsed="false">
      <c r="A95" s="38" t="str">
        <f aca="false">IF(COUNTA($B95:$J95)=0,"","I"&amp;TEXT(ROW()-5,"000"))</f>
        <v/>
      </c>
      <c r="B95" s="39"/>
      <c r="C95" s="35"/>
      <c r="D95" s="35"/>
      <c r="E95" s="40"/>
      <c r="F95" s="35"/>
      <c r="G95" s="40"/>
      <c r="H95" s="35"/>
      <c r="I95" s="41"/>
      <c r="J95" s="35"/>
      <c r="K95" s="38" t="str">
        <f aca="false">IF($J95="Yes",IF(COUNTIF(Updates!$G$6:$G$305,$A95)&gt;0,"Logged","Not yet"),"")</f>
        <v/>
      </c>
      <c r="L95" s="42" t="str">
        <f aca="false">IF(COUNTA($B95:$J95)=0,"",IF(OR($B95="",$C95="",$D95="",$E95="",$H95="",$J95=""),"Fill in the starred columns",IF(COUNTIF(Products!$A$6:$A$55,$C95)=0,"Product not on Products sheet","")))</f>
        <v/>
      </c>
    </row>
    <row r="96" customFormat="false" ht="15" hidden="false" customHeight="true" outlineLevel="0" collapsed="false">
      <c r="A96" s="38" t="str">
        <f aca="false">IF(COUNTA($B96:$J96)=0,"","I"&amp;TEXT(ROW()-5,"000"))</f>
        <v/>
      </c>
      <c r="B96" s="39"/>
      <c r="C96" s="35"/>
      <c r="D96" s="35"/>
      <c r="E96" s="40"/>
      <c r="F96" s="35"/>
      <c r="G96" s="40"/>
      <c r="H96" s="35"/>
      <c r="I96" s="41"/>
      <c r="J96" s="35"/>
      <c r="K96" s="38" t="str">
        <f aca="false">IF($J96="Yes",IF(COUNTIF(Updates!$G$6:$G$305,$A96)&gt;0,"Logged","Not yet"),"")</f>
        <v/>
      </c>
      <c r="L96" s="42" t="str">
        <f aca="false">IF(COUNTA($B96:$J96)=0,"",IF(OR($B96="",$C96="",$D96="",$E96="",$H96="",$J96=""),"Fill in the starred columns",IF(COUNTIF(Products!$A$6:$A$55,$C96)=0,"Product not on Products sheet","")))</f>
        <v/>
      </c>
    </row>
    <row r="97" customFormat="false" ht="15" hidden="false" customHeight="true" outlineLevel="0" collapsed="false">
      <c r="A97" s="38" t="str">
        <f aca="false">IF(COUNTA($B97:$J97)=0,"","I"&amp;TEXT(ROW()-5,"000"))</f>
        <v/>
      </c>
      <c r="B97" s="39"/>
      <c r="C97" s="35"/>
      <c r="D97" s="35"/>
      <c r="E97" s="40"/>
      <c r="F97" s="35"/>
      <c r="G97" s="40"/>
      <c r="H97" s="35"/>
      <c r="I97" s="41"/>
      <c r="J97" s="35"/>
      <c r="K97" s="38" t="str">
        <f aca="false">IF($J97="Yes",IF(COUNTIF(Updates!$G$6:$G$305,$A97)&gt;0,"Logged","Not yet"),"")</f>
        <v/>
      </c>
      <c r="L97" s="42" t="str">
        <f aca="false">IF(COUNTA($B97:$J97)=0,"",IF(OR($B97="",$C97="",$D97="",$E97="",$H97="",$J97=""),"Fill in the starred columns",IF(COUNTIF(Products!$A$6:$A$55,$C97)=0,"Product not on Products sheet","")))</f>
        <v/>
      </c>
    </row>
    <row r="98" customFormat="false" ht="15" hidden="false" customHeight="true" outlineLevel="0" collapsed="false">
      <c r="A98" s="38" t="str">
        <f aca="false">IF(COUNTA($B98:$J98)=0,"","I"&amp;TEXT(ROW()-5,"000"))</f>
        <v/>
      </c>
      <c r="B98" s="39"/>
      <c r="C98" s="35"/>
      <c r="D98" s="35"/>
      <c r="E98" s="40"/>
      <c r="F98" s="35"/>
      <c r="G98" s="40"/>
      <c r="H98" s="35"/>
      <c r="I98" s="41"/>
      <c r="J98" s="35"/>
      <c r="K98" s="38" t="str">
        <f aca="false">IF($J98="Yes",IF(COUNTIF(Updates!$G$6:$G$305,$A98)&gt;0,"Logged","Not yet"),"")</f>
        <v/>
      </c>
      <c r="L98" s="42" t="str">
        <f aca="false">IF(COUNTA($B98:$J98)=0,"",IF(OR($B98="",$C98="",$D98="",$E98="",$H98="",$J98=""),"Fill in the starred columns",IF(COUNTIF(Products!$A$6:$A$55,$C98)=0,"Product not on Products sheet","")))</f>
        <v/>
      </c>
    </row>
    <row r="99" customFormat="false" ht="15" hidden="false" customHeight="true" outlineLevel="0" collapsed="false">
      <c r="A99" s="38" t="str">
        <f aca="false">IF(COUNTA($B99:$J99)=0,"","I"&amp;TEXT(ROW()-5,"000"))</f>
        <v/>
      </c>
      <c r="B99" s="39"/>
      <c r="C99" s="35"/>
      <c r="D99" s="35"/>
      <c r="E99" s="40"/>
      <c r="F99" s="35"/>
      <c r="G99" s="40"/>
      <c r="H99" s="35"/>
      <c r="I99" s="41"/>
      <c r="J99" s="35"/>
      <c r="K99" s="38" t="str">
        <f aca="false">IF($J99="Yes",IF(COUNTIF(Updates!$G$6:$G$305,$A99)&gt;0,"Logged","Not yet"),"")</f>
        <v/>
      </c>
      <c r="L99" s="42" t="str">
        <f aca="false">IF(COUNTA($B99:$J99)=0,"",IF(OR($B99="",$C99="",$D99="",$E99="",$H99="",$J99=""),"Fill in the starred columns",IF(COUNTIF(Products!$A$6:$A$55,$C99)=0,"Product not on Products sheet","")))</f>
        <v/>
      </c>
    </row>
    <row r="100" customFormat="false" ht="15" hidden="false" customHeight="true" outlineLevel="0" collapsed="false">
      <c r="A100" s="38" t="str">
        <f aca="false">IF(COUNTA($B100:$J100)=0,"","I"&amp;TEXT(ROW()-5,"000"))</f>
        <v/>
      </c>
      <c r="B100" s="39"/>
      <c r="C100" s="35"/>
      <c r="D100" s="35"/>
      <c r="E100" s="40"/>
      <c r="F100" s="35"/>
      <c r="G100" s="40"/>
      <c r="H100" s="35"/>
      <c r="I100" s="41"/>
      <c r="J100" s="35"/>
      <c r="K100" s="38" t="str">
        <f aca="false">IF($J100="Yes",IF(COUNTIF(Updates!$G$6:$G$305,$A100)&gt;0,"Logged","Not yet"),"")</f>
        <v/>
      </c>
      <c r="L100" s="42" t="str">
        <f aca="false">IF(COUNTA($B100:$J100)=0,"",IF(OR($B100="",$C100="",$D100="",$E100="",$H100="",$J100=""),"Fill in the starred columns",IF(COUNTIF(Products!$A$6:$A$55,$C100)=0,"Product not on Products sheet","")))</f>
        <v/>
      </c>
    </row>
    <row r="101" customFormat="false" ht="15" hidden="false" customHeight="true" outlineLevel="0" collapsed="false">
      <c r="A101" s="38" t="str">
        <f aca="false">IF(COUNTA($B101:$J101)=0,"","I"&amp;TEXT(ROW()-5,"000"))</f>
        <v/>
      </c>
      <c r="B101" s="39"/>
      <c r="C101" s="35"/>
      <c r="D101" s="35"/>
      <c r="E101" s="40"/>
      <c r="F101" s="35"/>
      <c r="G101" s="40"/>
      <c r="H101" s="35"/>
      <c r="I101" s="41"/>
      <c r="J101" s="35"/>
      <c r="K101" s="38" t="str">
        <f aca="false">IF($J101="Yes",IF(COUNTIF(Updates!$G$6:$G$305,$A101)&gt;0,"Logged","Not yet"),"")</f>
        <v/>
      </c>
      <c r="L101" s="42" t="str">
        <f aca="false">IF(COUNTA($B101:$J101)=0,"",IF(OR($B101="",$C101="",$D101="",$E101="",$H101="",$J101=""),"Fill in the starred columns",IF(COUNTIF(Products!$A$6:$A$55,$C101)=0,"Product not on Products sheet","")))</f>
        <v/>
      </c>
    </row>
    <row r="102" customFormat="false" ht="15" hidden="false" customHeight="true" outlineLevel="0" collapsed="false">
      <c r="A102" s="38" t="str">
        <f aca="false">IF(COUNTA($B102:$J102)=0,"","I"&amp;TEXT(ROW()-5,"000"))</f>
        <v/>
      </c>
      <c r="B102" s="39"/>
      <c r="C102" s="35"/>
      <c r="D102" s="35"/>
      <c r="E102" s="40"/>
      <c r="F102" s="35"/>
      <c r="G102" s="40"/>
      <c r="H102" s="35"/>
      <c r="I102" s="41"/>
      <c r="J102" s="35"/>
      <c r="K102" s="38" t="str">
        <f aca="false">IF($J102="Yes",IF(COUNTIF(Updates!$G$6:$G$305,$A102)&gt;0,"Logged","Not yet"),"")</f>
        <v/>
      </c>
      <c r="L102" s="42" t="str">
        <f aca="false">IF(COUNTA($B102:$J102)=0,"",IF(OR($B102="",$C102="",$D102="",$E102="",$H102="",$J102=""),"Fill in the starred columns",IF(COUNTIF(Products!$A$6:$A$55,$C102)=0,"Product not on Products sheet","")))</f>
        <v/>
      </c>
    </row>
    <row r="103" customFormat="false" ht="15" hidden="false" customHeight="true" outlineLevel="0" collapsed="false">
      <c r="A103" s="38" t="str">
        <f aca="false">IF(COUNTA($B103:$J103)=0,"","I"&amp;TEXT(ROW()-5,"000"))</f>
        <v/>
      </c>
      <c r="B103" s="39"/>
      <c r="C103" s="35"/>
      <c r="D103" s="35"/>
      <c r="E103" s="40"/>
      <c r="F103" s="35"/>
      <c r="G103" s="40"/>
      <c r="H103" s="35"/>
      <c r="I103" s="41"/>
      <c r="J103" s="35"/>
      <c r="K103" s="38" t="str">
        <f aca="false">IF($J103="Yes",IF(COUNTIF(Updates!$G$6:$G$305,$A103)&gt;0,"Logged","Not yet"),"")</f>
        <v/>
      </c>
      <c r="L103" s="42" t="str">
        <f aca="false">IF(COUNTA($B103:$J103)=0,"",IF(OR($B103="",$C103="",$D103="",$E103="",$H103="",$J103=""),"Fill in the starred columns",IF(COUNTIF(Products!$A$6:$A$55,$C103)=0,"Product not on Products sheet","")))</f>
        <v/>
      </c>
    </row>
    <row r="104" customFormat="false" ht="15" hidden="false" customHeight="true" outlineLevel="0" collapsed="false">
      <c r="A104" s="38" t="str">
        <f aca="false">IF(COUNTA($B104:$J104)=0,"","I"&amp;TEXT(ROW()-5,"000"))</f>
        <v/>
      </c>
      <c r="B104" s="39"/>
      <c r="C104" s="35"/>
      <c r="D104" s="35"/>
      <c r="E104" s="40"/>
      <c r="F104" s="35"/>
      <c r="G104" s="40"/>
      <c r="H104" s="35"/>
      <c r="I104" s="41"/>
      <c r="J104" s="35"/>
      <c r="K104" s="38" t="str">
        <f aca="false">IF($J104="Yes",IF(COUNTIF(Updates!$G$6:$G$305,$A104)&gt;0,"Logged","Not yet"),"")</f>
        <v/>
      </c>
      <c r="L104" s="42" t="str">
        <f aca="false">IF(COUNTA($B104:$J104)=0,"",IF(OR($B104="",$C104="",$D104="",$E104="",$H104="",$J104=""),"Fill in the starred columns",IF(COUNTIF(Products!$A$6:$A$55,$C104)=0,"Product not on Products sheet","")))</f>
        <v/>
      </c>
    </row>
    <row r="105" customFormat="false" ht="15" hidden="false" customHeight="true" outlineLevel="0" collapsed="false">
      <c r="A105" s="38" t="str">
        <f aca="false">IF(COUNTA($B105:$J105)=0,"","I"&amp;TEXT(ROW()-5,"000"))</f>
        <v/>
      </c>
      <c r="B105" s="39"/>
      <c r="C105" s="35"/>
      <c r="D105" s="35"/>
      <c r="E105" s="40"/>
      <c r="F105" s="35"/>
      <c r="G105" s="40"/>
      <c r="H105" s="35"/>
      <c r="I105" s="41"/>
      <c r="J105" s="35"/>
      <c r="K105" s="38" t="str">
        <f aca="false">IF($J105="Yes",IF(COUNTIF(Updates!$G$6:$G$305,$A105)&gt;0,"Logged","Not yet"),"")</f>
        <v/>
      </c>
      <c r="L105" s="42" t="str">
        <f aca="false">IF(COUNTA($B105:$J105)=0,"",IF(OR($B105="",$C105="",$D105="",$E105="",$H105="",$J105=""),"Fill in the starred columns",IF(COUNTIF(Products!$A$6:$A$55,$C105)=0,"Product not on Products sheet","")))</f>
        <v/>
      </c>
    </row>
    <row r="106" customFormat="false" ht="15" hidden="false" customHeight="true" outlineLevel="0" collapsed="false">
      <c r="A106" s="38" t="str">
        <f aca="false">IF(COUNTA($B106:$J106)=0,"","I"&amp;TEXT(ROW()-5,"000"))</f>
        <v/>
      </c>
      <c r="B106" s="39"/>
      <c r="C106" s="35"/>
      <c r="D106" s="35"/>
      <c r="E106" s="40"/>
      <c r="F106" s="35"/>
      <c r="G106" s="40"/>
      <c r="H106" s="35"/>
      <c r="I106" s="41"/>
      <c r="J106" s="35"/>
      <c r="K106" s="38" t="str">
        <f aca="false">IF($J106="Yes",IF(COUNTIF(Updates!$G$6:$G$305,$A106)&gt;0,"Logged","Not yet"),"")</f>
        <v/>
      </c>
      <c r="L106" s="42" t="str">
        <f aca="false">IF(COUNTA($B106:$J106)=0,"",IF(OR($B106="",$C106="",$D106="",$E106="",$H106="",$J106=""),"Fill in the starred columns",IF(COUNTIF(Products!$A$6:$A$55,$C106)=0,"Product not on Products sheet","")))</f>
        <v/>
      </c>
    </row>
    <row r="107" customFormat="false" ht="15" hidden="false" customHeight="true" outlineLevel="0" collapsed="false">
      <c r="A107" s="38" t="str">
        <f aca="false">IF(COUNTA($B107:$J107)=0,"","I"&amp;TEXT(ROW()-5,"000"))</f>
        <v/>
      </c>
      <c r="B107" s="39"/>
      <c r="C107" s="35"/>
      <c r="D107" s="35"/>
      <c r="E107" s="40"/>
      <c r="F107" s="35"/>
      <c r="G107" s="40"/>
      <c r="H107" s="35"/>
      <c r="I107" s="41"/>
      <c r="J107" s="35"/>
      <c r="K107" s="38" t="str">
        <f aca="false">IF($J107="Yes",IF(COUNTIF(Updates!$G$6:$G$305,$A107)&gt;0,"Logged","Not yet"),"")</f>
        <v/>
      </c>
      <c r="L107" s="42" t="str">
        <f aca="false">IF(COUNTA($B107:$J107)=0,"",IF(OR($B107="",$C107="",$D107="",$E107="",$H107="",$J107=""),"Fill in the starred columns",IF(COUNTIF(Products!$A$6:$A$55,$C107)=0,"Product not on Products sheet","")))</f>
        <v/>
      </c>
    </row>
    <row r="108" customFormat="false" ht="15" hidden="false" customHeight="true" outlineLevel="0" collapsed="false">
      <c r="A108" s="38" t="str">
        <f aca="false">IF(COUNTA($B108:$J108)=0,"","I"&amp;TEXT(ROW()-5,"000"))</f>
        <v/>
      </c>
      <c r="B108" s="39"/>
      <c r="C108" s="35"/>
      <c r="D108" s="35"/>
      <c r="E108" s="40"/>
      <c r="F108" s="35"/>
      <c r="G108" s="40"/>
      <c r="H108" s="35"/>
      <c r="I108" s="41"/>
      <c r="J108" s="35"/>
      <c r="K108" s="38" t="str">
        <f aca="false">IF($J108="Yes",IF(COUNTIF(Updates!$G$6:$G$305,$A108)&gt;0,"Logged","Not yet"),"")</f>
        <v/>
      </c>
      <c r="L108" s="42" t="str">
        <f aca="false">IF(COUNTA($B108:$J108)=0,"",IF(OR($B108="",$C108="",$D108="",$E108="",$H108="",$J108=""),"Fill in the starred columns",IF(COUNTIF(Products!$A$6:$A$55,$C108)=0,"Product not on Products sheet","")))</f>
        <v/>
      </c>
    </row>
    <row r="109" customFormat="false" ht="15" hidden="false" customHeight="true" outlineLevel="0" collapsed="false">
      <c r="A109" s="38" t="str">
        <f aca="false">IF(COUNTA($B109:$J109)=0,"","I"&amp;TEXT(ROW()-5,"000"))</f>
        <v/>
      </c>
      <c r="B109" s="39"/>
      <c r="C109" s="35"/>
      <c r="D109" s="35"/>
      <c r="E109" s="40"/>
      <c r="F109" s="35"/>
      <c r="G109" s="40"/>
      <c r="H109" s="35"/>
      <c r="I109" s="41"/>
      <c r="J109" s="35"/>
      <c r="K109" s="38" t="str">
        <f aca="false">IF($J109="Yes",IF(COUNTIF(Updates!$G$6:$G$305,$A109)&gt;0,"Logged","Not yet"),"")</f>
        <v/>
      </c>
      <c r="L109" s="42" t="str">
        <f aca="false">IF(COUNTA($B109:$J109)=0,"",IF(OR($B109="",$C109="",$D109="",$E109="",$H109="",$J109=""),"Fill in the starred columns",IF(COUNTIF(Products!$A$6:$A$55,$C109)=0,"Product not on Products sheet","")))</f>
        <v/>
      </c>
    </row>
    <row r="110" customFormat="false" ht="15" hidden="false" customHeight="true" outlineLevel="0" collapsed="false">
      <c r="A110" s="38" t="str">
        <f aca="false">IF(COUNTA($B110:$J110)=0,"","I"&amp;TEXT(ROW()-5,"000"))</f>
        <v/>
      </c>
      <c r="B110" s="39"/>
      <c r="C110" s="35"/>
      <c r="D110" s="35"/>
      <c r="E110" s="40"/>
      <c r="F110" s="35"/>
      <c r="G110" s="40"/>
      <c r="H110" s="35"/>
      <c r="I110" s="41"/>
      <c r="J110" s="35"/>
      <c r="K110" s="38" t="str">
        <f aca="false">IF($J110="Yes",IF(COUNTIF(Updates!$G$6:$G$305,$A110)&gt;0,"Logged","Not yet"),"")</f>
        <v/>
      </c>
      <c r="L110" s="42" t="str">
        <f aca="false">IF(COUNTA($B110:$J110)=0,"",IF(OR($B110="",$C110="",$D110="",$E110="",$H110="",$J110=""),"Fill in the starred columns",IF(COUNTIF(Products!$A$6:$A$55,$C110)=0,"Product not on Products sheet","")))</f>
        <v/>
      </c>
    </row>
    <row r="111" customFormat="false" ht="15" hidden="false" customHeight="true" outlineLevel="0" collapsed="false">
      <c r="A111" s="38" t="str">
        <f aca="false">IF(COUNTA($B111:$J111)=0,"","I"&amp;TEXT(ROW()-5,"000"))</f>
        <v/>
      </c>
      <c r="B111" s="39"/>
      <c r="C111" s="35"/>
      <c r="D111" s="35"/>
      <c r="E111" s="40"/>
      <c r="F111" s="35"/>
      <c r="G111" s="40"/>
      <c r="H111" s="35"/>
      <c r="I111" s="41"/>
      <c r="J111" s="35"/>
      <c r="K111" s="38" t="str">
        <f aca="false">IF($J111="Yes",IF(COUNTIF(Updates!$G$6:$G$305,$A111)&gt;0,"Logged","Not yet"),"")</f>
        <v/>
      </c>
      <c r="L111" s="42" t="str">
        <f aca="false">IF(COUNTA($B111:$J111)=0,"",IF(OR($B111="",$C111="",$D111="",$E111="",$H111="",$J111=""),"Fill in the starred columns",IF(COUNTIF(Products!$A$6:$A$55,$C111)=0,"Product not on Products sheet","")))</f>
        <v/>
      </c>
    </row>
    <row r="112" customFormat="false" ht="15" hidden="false" customHeight="true" outlineLevel="0" collapsed="false">
      <c r="A112" s="38" t="str">
        <f aca="false">IF(COUNTA($B112:$J112)=0,"","I"&amp;TEXT(ROW()-5,"000"))</f>
        <v/>
      </c>
      <c r="B112" s="39"/>
      <c r="C112" s="35"/>
      <c r="D112" s="35"/>
      <c r="E112" s="40"/>
      <c r="F112" s="35"/>
      <c r="G112" s="40"/>
      <c r="H112" s="35"/>
      <c r="I112" s="41"/>
      <c r="J112" s="35"/>
      <c r="K112" s="38" t="str">
        <f aca="false">IF($J112="Yes",IF(COUNTIF(Updates!$G$6:$G$305,$A112)&gt;0,"Logged","Not yet"),"")</f>
        <v/>
      </c>
      <c r="L112" s="42" t="str">
        <f aca="false">IF(COUNTA($B112:$J112)=0,"",IF(OR($B112="",$C112="",$D112="",$E112="",$H112="",$J112=""),"Fill in the starred columns",IF(COUNTIF(Products!$A$6:$A$55,$C112)=0,"Product not on Products sheet","")))</f>
        <v/>
      </c>
    </row>
    <row r="113" customFormat="false" ht="15" hidden="false" customHeight="true" outlineLevel="0" collapsed="false">
      <c r="A113" s="38" t="str">
        <f aca="false">IF(COUNTA($B113:$J113)=0,"","I"&amp;TEXT(ROW()-5,"000"))</f>
        <v/>
      </c>
      <c r="B113" s="39"/>
      <c r="C113" s="35"/>
      <c r="D113" s="35"/>
      <c r="E113" s="40"/>
      <c r="F113" s="35"/>
      <c r="G113" s="40"/>
      <c r="H113" s="35"/>
      <c r="I113" s="41"/>
      <c r="J113" s="35"/>
      <c r="K113" s="38" t="str">
        <f aca="false">IF($J113="Yes",IF(COUNTIF(Updates!$G$6:$G$305,$A113)&gt;0,"Logged","Not yet"),"")</f>
        <v/>
      </c>
      <c r="L113" s="42" t="str">
        <f aca="false">IF(COUNTA($B113:$J113)=0,"",IF(OR($B113="",$C113="",$D113="",$E113="",$H113="",$J113=""),"Fill in the starred columns",IF(COUNTIF(Products!$A$6:$A$55,$C113)=0,"Product not on Products sheet","")))</f>
        <v/>
      </c>
    </row>
    <row r="114" customFormat="false" ht="15" hidden="false" customHeight="true" outlineLevel="0" collapsed="false">
      <c r="A114" s="38" t="str">
        <f aca="false">IF(COUNTA($B114:$J114)=0,"","I"&amp;TEXT(ROW()-5,"000"))</f>
        <v/>
      </c>
      <c r="B114" s="39"/>
      <c r="C114" s="35"/>
      <c r="D114" s="35"/>
      <c r="E114" s="40"/>
      <c r="F114" s="35"/>
      <c r="G114" s="40"/>
      <c r="H114" s="35"/>
      <c r="I114" s="41"/>
      <c r="J114" s="35"/>
      <c r="K114" s="38" t="str">
        <f aca="false">IF($J114="Yes",IF(COUNTIF(Updates!$G$6:$G$305,$A114)&gt;0,"Logged","Not yet"),"")</f>
        <v/>
      </c>
      <c r="L114" s="42" t="str">
        <f aca="false">IF(COUNTA($B114:$J114)=0,"",IF(OR($B114="",$C114="",$D114="",$E114="",$H114="",$J114=""),"Fill in the starred columns",IF(COUNTIF(Products!$A$6:$A$55,$C114)=0,"Product not on Products sheet","")))</f>
        <v/>
      </c>
    </row>
    <row r="115" customFormat="false" ht="15" hidden="false" customHeight="true" outlineLevel="0" collapsed="false">
      <c r="A115" s="38" t="str">
        <f aca="false">IF(COUNTA($B115:$J115)=0,"","I"&amp;TEXT(ROW()-5,"000"))</f>
        <v/>
      </c>
      <c r="B115" s="39"/>
      <c r="C115" s="35"/>
      <c r="D115" s="35"/>
      <c r="E115" s="40"/>
      <c r="F115" s="35"/>
      <c r="G115" s="40"/>
      <c r="H115" s="35"/>
      <c r="I115" s="41"/>
      <c r="J115" s="35"/>
      <c r="K115" s="38" t="str">
        <f aca="false">IF($J115="Yes",IF(COUNTIF(Updates!$G$6:$G$305,$A115)&gt;0,"Logged","Not yet"),"")</f>
        <v/>
      </c>
      <c r="L115" s="42" t="str">
        <f aca="false">IF(COUNTA($B115:$J115)=0,"",IF(OR($B115="",$C115="",$D115="",$E115="",$H115="",$J115=""),"Fill in the starred columns",IF(COUNTIF(Products!$A$6:$A$55,$C115)=0,"Product not on Products sheet","")))</f>
        <v/>
      </c>
    </row>
    <row r="116" customFormat="false" ht="15" hidden="false" customHeight="true" outlineLevel="0" collapsed="false">
      <c r="A116" s="38" t="str">
        <f aca="false">IF(COUNTA($B116:$J116)=0,"","I"&amp;TEXT(ROW()-5,"000"))</f>
        <v/>
      </c>
      <c r="B116" s="39"/>
      <c r="C116" s="35"/>
      <c r="D116" s="35"/>
      <c r="E116" s="40"/>
      <c r="F116" s="35"/>
      <c r="G116" s="40"/>
      <c r="H116" s="35"/>
      <c r="I116" s="41"/>
      <c r="J116" s="35"/>
      <c r="K116" s="38" t="str">
        <f aca="false">IF($J116="Yes",IF(COUNTIF(Updates!$G$6:$G$305,$A116)&gt;0,"Logged","Not yet"),"")</f>
        <v/>
      </c>
      <c r="L116" s="42" t="str">
        <f aca="false">IF(COUNTA($B116:$J116)=0,"",IF(OR($B116="",$C116="",$D116="",$E116="",$H116="",$J116=""),"Fill in the starred columns",IF(COUNTIF(Products!$A$6:$A$55,$C116)=0,"Product not on Products sheet","")))</f>
        <v/>
      </c>
    </row>
    <row r="117" customFormat="false" ht="15" hidden="false" customHeight="true" outlineLevel="0" collapsed="false">
      <c r="A117" s="38" t="str">
        <f aca="false">IF(COUNTA($B117:$J117)=0,"","I"&amp;TEXT(ROW()-5,"000"))</f>
        <v/>
      </c>
      <c r="B117" s="39"/>
      <c r="C117" s="35"/>
      <c r="D117" s="35"/>
      <c r="E117" s="40"/>
      <c r="F117" s="35"/>
      <c r="G117" s="40"/>
      <c r="H117" s="35"/>
      <c r="I117" s="41"/>
      <c r="J117" s="35"/>
      <c r="K117" s="38" t="str">
        <f aca="false">IF($J117="Yes",IF(COUNTIF(Updates!$G$6:$G$305,$A117)&gt;0,"Logged","Not yet"),"")</f>
        <v/>
      </c>
      <c r="L117" s="42" t="str">
        <f aca="false">IF(COUNTA($B117:$J117)=0,"",IF(OR($B117="",$C117="",$D117="",$E117="",$H117="",$J117=""),"Fill in the starred columns",IF(COUNTIF(Products!$A$6:$A$55,$C117)=0,"Product not on Products sheet","")))</f>
        <v/>
      </c>
    </row>
    <row r="118" customFormat="false" ht="15" hidden="false" customHeight="true" outlineLevel="0" collapsed="false">
      <c r="A118" s="38" t="str">
        <f aca="false">IF(COUNTA($B118:$J118)=0,"","I"&amp;TEXT(ROW()-5,"000"))</f>
        <v/>
      </c>
      <c r="B118" s="39"/>
      <c r="C118" s="35"/>
      <c r="D118" s="35"/>
      <c r="E118" s="40"/>
      <c r="F118" s="35"/>
      <c r="G118" s="40"/>
      <c r="H118" s="35"/>
      <c r="I118" s="41"/>
      <c r="J118" s="35"/>
      <c r="K118" s="38" t="str">
        <f aca="false">IF($J118="Yes",IF(COUNTIF(Updates!$G$6:$G$305,$A118)&gt;0,"Logged","Not yet"),"")</f>
        <v/>
      </c>
      <c r="L118" s="42" t="str">
        <f aca="false">IF(COUNTA($B118:$J118)=0,"",IF(OR($B118="",$C118="",$D118="",$E118="",$H118="",$J118=""),"Fill in the starred columns",IF(COUNTIF(Products!$A$6:$A$55,$C118)=0,"Product not on Products sheet","")))</f>
        <v/>
      </c>
    </row>
    <row r="119" customFormat="false" ht="15" hidden="false" customHeight="true" outlineLevel="0" collapsed="false">
      <c r="A119" s="38" t="str">
        <f aca="false">IF(COUNTA($B119:$J119)=0,"","I"&amp;TEXT(ROW()-5,"000"))</f>
        <v/>
      </c>
      <c r="B119" s="39"/>
      <c r="C119" s="35"/>
      <c r="D119" s="35"/>
      <c r="E119" s="40"/>
      <c r="F119" s="35"/>
      <c r="G119" s="40"/>
      <c r="H119" s="35"/>
      <c r="I119" s="41"/>
      <c r="J119" s="35"/>
      <c r="K119" s="38" t="str">
        <f aca="false">IF($J119="Yes",IF(COUNTIF(Updates!$G$6:$G$305,$A119)&gt;0,"Logged","Not yet"),"")</f>
        <v/>
      </c>
      <c r="L119" s="42" t="str">
        <f aca="false">IF(COUNTA($B119:$J119)=0,"",IF(OR($B119="",$C119="",$D119="",$E119="",$H119="",$J119=""),"Fill in the starred columns",IF(COUNTIF(Products!$A$6:$A$55,$C119)=0,"Product not on Products sheet","")))</f>
        <v/>
      </c>
    </row>
    <row r="120" customFormat="false" ht="15" hidden="false" customHeight="true" outlineLevel="0" collapsed="false">
      <c r="A120" s="38" t="str">
        <f aca="false">IF(COUNTA($B120:$J120)=0,"","I"&amp;TEXT(ROW()-5,"000"))</f>
        <v/>
      </c>
      <c r="B120" s="39"/>
      <c r="C120" s="35"/>
      <c r="D120" s="35"/>
      <c r="E120" s="40"/>
      <c r="F120" s="35"/>
      <c r="G120" s="40"/>
      <c r="H120" s="35"/>
      <c r="I120" s="41"/>
      <c r="J120" s="35"/>
      <c r="K120" s="38" t="str">
        <f aca="false">IF($J120="Yes",IF(COUNTIF(Updates!$G$6:$G$305,$A120)&gt;0,"Logged","Not yet"),"")</f>
        <v/>
      </c>
      <c r="L120" s="42" t="str">
        <f aca="false">IF(COUNTA($B120:$J120)=0,"",IF(OR($B120="",$C120="",$D120="",$E120="",$H120="",$J120=""),"Fill in the starred columns",IF(COUNTIF(Products!$A$6:$A$55,$C120)=0,"Product not on Products sheet","")))</f>
        <v/>
      </c>
    </row>
    <row r="121" customFormat="false" ht="15" hidden="false" customHeight="true" outlineLevel="0" collapsed="false">
      <c r="A121" s="38" t="str">
        <f aca="false">IF(COUNTA($B121:$J121)=0,"","I"&amp;TEXT(ROW()-5,"000"))</f>
        <v/>
      </c>
      <c r="B121" s="39"/>
      <c r="C121" s="35"/>
      <c r="D121" s="35"/>
      <c r="E121" s="40"/>
      <c r="F121" s="35"/>
      <c r="G121" s="40"/>
      <c r="H121" s="35"/>
      <c r="I121" s="41"/>
      <c r="J121" s="35"/>
      <c r="K121" s="38" t="str">
        <f aca="false">IF($J121="Yes",IF(COUNTIF(Updates!$G$6:$G$305,$A121)&gt;0,"Logged","Not yet"),"")</f>
        <v/>
      </c>
      <c r="L121" s="42" t="str">
        <f aca="false">IF(COUNTA($B121:$J121)=0,"",IF(OR($B121="",$C121="",$D121="",$E121="",$H121="",$J121=""),"Fill in the starred columns",IF(COUNTIF(Products!$A$6:$A$55,$C121)=0,"Product not on Products sheet","")))</f>
        <v/>
      </c>
    </row>
    <row r="122" customFormat="false" ht="15" hidden="false" customHeight="true" outlineLevel="0" collapsed="false">
      <c r="A122" s="38" t="str">
        <f aca="false">IF(COUNTA($B122:$J122)=0,"","I"&amp;TEXT(ROW()-5,"000"))</f>
        <v/>
      </c>
      <c r="B122" s="39"/>
      <c r="C122" s="35"/>
      <c r="D122" s="35"/>
      <c r="E122" s="40"/>
      <c r="F122" s="35"/>
      <c r="G122" s="40"/>
      <c r="H122" s="35"/>
      <c r="I122" s="41"/>
      <c r="J122" s="35"/>
      <c r="K122" s="38" t="str">
        <f aca="false">IF($J122="Yes",IF(COUNTIF(Updates!$G$6:$G$305,$A122)&gt;0,"Logged","Not yet"),"")</f>
        <v/>
      </c>
      <c r="L122" s="42" t="str">
        <f aca="false">IF(COUNTA($B122:$J122)=0,"",IF(OR($B122="",$C122="",$D122="",$E122="",$H122="",$J122=""),"Fill in the starred columns",IF(COUNTIF(Products!$A$6:$A$55,$C122)=0,"Product not on Products sheet","")))</f>
        <v/>
      </c>
    </row>
    <row r="123" customFormat="false" ht="15" hidden="false" customHeight="true" outlineLevel="0" collapsed="false">
      <c r="A123" s="38" t="str">
        <f aca="false">IF(COUNTA($B123:$J123)=0,"","I"&amp;TEXT(ROW()-5,"000"))</f>
        <v/>
      </c>
      <c r="B123" s="39"/>
      <c r="C123" s="35"/>
      <c r="D123" s="35"/>
      <c r="E123" s="40"/>
      <c r="F123" s="35"/>
      <c r="G123" s="40"/>
      <c r="H123" s="35"/>
      <c r="I123" s="41"/>
      <c r="J123" s="35"/>
      <c r="K123" s="38" t="str">
        <f aca="false">IF($J123="Yes",IF(COUNTIF(Updates!$G$6:$G$305,$A123)&gt;0,"Logged","Not yet"),"")</f>
        <v/>
      </c>
      <c r="L123" s="42" t="str">
        <f aca="false">IF(COUNTA($B123:$J123)=0,"",IF(OR($B123="",$C123="",$D123="",$E123="",$H123="",$J123=""),"Fill in the starred columns",IF(COUNTIF(Products!$A$6:$A$55,$C123)=0,"Product not on Products sheet","")))</f>
        <v/>
      </c>
    </row>
    <row r="124" customFormat="false" ht="15" hidden="false" customHeight="true" outlineLevel="0" collapsed="false">
      <c r="A124" s="38" t="str">
        <f aca="false">IF(COUNTA($B124:$J124)=0,"","I"&amp;TEXT(ROW()-5,"000"))</f>
        <v/>
      </c>
      <c r="B124" s="39"/>
      <c r="C124" s="35"/>
      <c r="D124" s="35"/>
      <c r="E124" s="40"/>
      <c r="F124" s="35"/>
      <c r="G124" s="40"/>
      <c r="H124" s="35"/>
      <c r="I124" s="41"/>
      <c r="J124" s="35"/>
      <c r="K124" s="38" t="str">
        <f aca="false">IF($J124="Yes",IF(COUNTIF(Updates!$G$6:$G$305,$A124)&gt;0,"Logged","Not yet"),"")</f>
        <v/>
      </c>
      <c r="L124" s="42" t="str">
        <f aca="false">IF(COUNTA($B124:$J124)=0,"",IF(OR($B124="",$C124="",$D124="",$E124="",$H124="",$J124=""),"Fill in the starred columns",IF(COUNTIF(Products!$A$6:$A$55,$C124)=0,"Product not on Products sheet","")))</f>
        <v/>
      </c>
    </row>
    <row r="125" customFormat="false" ht="15" hidden="false" customHeight="true" outlineLevel="0" collapsed="false">
      <c r="A125" s="38" t="str">
        <f aca="false">IF(COUNTA($B125:$J125)=0,"","I"&amp;TEXT(ROW()-5,"000"))</f>
        <v/>
      </c>
      <c r="B125" s="39"/>
      <c r="C125" s="35"/>
      <c r="D125" s="35"/>
      <c r="E125" s="40"/>
      <c r="F125" s="35"/>
      <c r="G125" s="40"/>
      <c r="H125" s="35"/>
      <c r="I125" s="41"/>
      <c r="J125" s="35"/>
      <c r="K125" s="38" t="str">
        <f aca="false">IF($J125="Yes",IF(COUNTIF(Updates!$G$6:$G$305,$A125)&gt;0,"Logged","Not yet"),"")</f>
        <v/>
      </c>
      <c r="L125" s="42" t="str">
        <f aca="false">IF(COUNTA($B125:$J125)=0,"",IF(OR($B125="",$C125="",$D125="",$E125="",$H125="",$J125=""),"Fill in the starred columns",IF(COUNTIF(Products!$A$6:$A$55,$C125)=0,"Product not on Products sheet","")))</f>
        <v/>
      </c>
    </row>
    <row r="126" customFormat="false" ht="15" hidden="false" customHeight="true" outlineLevel="0" collapsed="false">
      <c r="A126" s="38" t="str">
        <f aca="false">IF(COUNTA($B126:$J126)=0,"","I"&amp;TEXT(ROW()-5,"000"))</f>
        <v/>
      </c>
      <c r="B126" s="39"/>
      <c r="C126" s="35"/>
      <c r="D126" s="35"/>
      <c r="E126" s="40"/>
      <c r="F126" s="35"/>
      <c r="G126" s="40"/>
      <c r="H126" s="35"/>
      <c r="I126" s="41"/>
      <c r="J126" s="35"/>
      <c r="K126" s="38" t="str">
        <f aca="false">IF($J126="Yes",IF(COUNTIF(Updates!$G$6:$G$305,$A126)&gt;0,"Logged","Not yet"),"")</f>
        <v/>
      </c>
      <c r="L126" s="42" t="str">
        <f aca="false">IF(COUNTA($B126:$J126)=0,"",IF(OR($B126="",$C126="",$D126="",$E126="",$H126="",$J126=""),"Fill in the starred columns",IF(COUNTIF(Products!$A$6:$A$55,$C126)=0,"Product not on Products sheet","")))</f>
        <v/>
      </c>
    </row>
    <row r="127" customFormat="false" ht="15" hidden="false" customHeight="true" outlineLevel="0" collapsed="false">
      <c r="A127" s="38" t="str">
        <f aca="false">IF(COUNTA($B127:$J127)=0,"","I"&amp;TEXT(ROW()-5,"000"))</f>
        <v/>
      </c>
      <c r="B127" s="39"/>
      <c r="C127" s="35"/>
      <c r="D127" s="35"/>
      <c r="E127" s="40"/>
      <c r="F127" s="35"/>
      <c r="G127" s="40"/>
      <c r="H127" s="35"/>
      <c r="I127" s="41"/>
      <c r="J127" s="35"/>
      <c r="K127" s="38" t="str">
        <f aca="false">IF($J127="Yes",IF(COUNTIF(Updates!$G$6:$G$305,$A127)&gt;0,"Logged","Not yet"),"")</f>
        <v/>
      </c>
      <c r="L127" s="42" t="str">
        <f aca="false">IF(COUNTA($B127:$J127)=0,"",IF(OR($B127="",$C127="",$D127="",$E127="",$H127="",$J127=""),"Fill in the starred columns",IF(COUNTIF(Products!$A$6:$A$55,$C127)=0,"Product not on Products sheet","")))</f>
        <v/>
      </c>
    </row>
    <row r="128" customFormat="false" ht="15" hidden="false" customHeight="true" outlineLevel="0" collapsed="false">
      <c r="A128" s="38" t="str">
        <f aca="false">IF(COUNTA($B128:$J128)=0,"","I"&amp;TEXT(ROW()-5,"000"))</f>
        <v/>
      </c>
      <c r="B128" s="39"/>
      <c r="C128" s="35"/>
      <c r="D128" s="35"/>
      <c r="E128" s="40"/>
      <c r="F128" s="35"/>
      <c r="G128" s="40"/>
      <c r="H128" s="35"/>
      <c r="I128" s="41"/>
      <c r="J128" s="35"/>
      <c r="K128" s="38" t="str">
        <f aca="false">IF($J128="Yes",IF(COUNTIF(Updates!$G$6:$G$305,$A128)&gt;0,"Logged","Not yet"),"")</f>
        <v/>
      </c>
      <c r="L128" s="42" t="str">
        <f aca="false">IF(COUNTA($B128:$J128)=0,"",IF(OR($B128="",$C128="",$D128="",$E128="",$H128="",$J128=""),"Fill in the starred columns",IF(COUNTIF(Products!$A$6:$A$55,$C128)=0,"Product not on Products sheet","")))</f>
        <v/>
      </c>
    </row>
    <row r="129" customFormat="false" ht="15" hidden="false" customHeight="true" outlineLevel="0" collapsed="false">
      <c r="A129" s="38" t="str">
        <f aca="false">IF(COUNTA($B129:$J129)=0,"","I"&amp;TEXT(ROW()-5,"000"))</f>
        <v/>
      </c>
      <c r="B129" s="39"/>
      <c r="C129" s="35"/>
      <c r="D129" s="35"/>
      <c r="E129" s="40"/>
      <c r="F129" s="35"/>
      <c r="G129" s="40"/>
      <c r="H129" s="35"/>
      <c r="I129" s="41"/>
      <c r="J129" s="35"/>
      <c r="K129" s="38" t="str">
        <f aca="false">IF($J129="Yes",IF(COUNTIF(Updates!$G$6:$G$305,$A129)&gt;0,"Logged","Not yet"),"")</f>
        <v/>
      </c>
      <c r="L129" s="42" t="str">
        <f aca="false">IF(COUNTA($B129:$J129)=0,"",IF(OR($B129="",$C129="",$D129="",$E129="",$H129="",$J129=""),"Fill in the starred columns",IF(COUNTIF(Products!$A$6:$A$55,$C129)=0,"Product not on Products sheet","")))</f>
        <v/>
      </c>
    </row>
    <row r="130" customFormat="false" ht="15" hidden="false" customHeight="true" outlineLevel="0" collapsed="false">
      <c r="A130" s="38" t="str">
        <f aca="false">IF(COUNTA($B130:$J130)=0,"","I"&amp;TEXT(ROW()-5,"000"))</f>
        <v/>
      </c>
      <c r="B130" s="39"/>
      <c r="C130" s="35"/>
      <c r="D130" s="35"/>
      <c r="E130" s="40"/>
      <c r="F130" s="35"/>
      <c r="G130" s="40"/>
      <c r="H130" s="35"/>
      <c r="I130" s="41"/>
      <c r="J130" s="35"/>
      <c r="K130" s="38" t="str">
        <f aca="false">IF($J130="Yes",IF(COUNTIF(Updates!$G$6:$G$305,$A130)&gt;0,"Logged","Not yet"),"")</f>
        <v/>
      </c>
      <c r="L130" s="42" t="str">
        <f aca="false">IF(COUNTA($B130:$J130)=0,"",IF(OR($B130="",$C130="",$D130="",$E130="",$H130="",$J130=""),"Fill in the starred columns",IF(COUNTIF(Products!$A$6:$A$55,$C130)=0,"Product not on Products sheet","")))</f>
        <v/>
      </c>
    </row>
    <row r="131" customFormat="false" ht="15" hidden="false" customHeight="true" outlineLevel="0" collapsed="false">
      <c r="A131" s="38" t="str">
        <f aca="false">IF(COUNTA($B131:$J131)=0,"","I"&amp;TEXT(ROW()-5,"000"))</f>
        <v/>
      </c>
      <c r="B131" s="39"/>
      <c r="C131" s="35"/>
      <c r="D131" s="35"/>
      <c r="E131" s="40"/>
      <c r="F131" s="35"/>
      <c r="G131" s="40"/>
      <c r="H131" s="35"/>
      <c r="I131" s="41"/>
      <c r="J131" s="35"/>
      <c r="K131" s="38" t="str">
        <f aca="false">IF($J131="Yes",IF(COUNTIF(Updates!$G$6:$G$305,$A131)&gt;0,"Logged","Not yet"),"")</f>
        <v/>
      </c>
      <c r="L131" s="42" t="str">
        <f aca="false">IF(COUNTA($B131:$J131)=0,"",IF(OR($B131="",$C131="",$D131="",$E131="",$H131="",$J131=""),"Fill in the starred columns",IF(COUNTIF(Products!$A$6:$A$55,$C131)=0,"Product not on Products sheet","")))</f>
        <v/>
      </c>
    </row>
    <row r="132" customFormat="false" ht="15" hidden="false" customHeight="true" outlineLevel="0" collapsed="false">
      <c r="A132" s="38" t="str">
        <f aca="false">IF(COUNTA($B132:$J132)=0,"","I"&amp;TEXT(ROW()-5,"000"))</f>
        <v/>
      </c>
      <c r="B132" s="39"/>
      <c r="C132" s="35"/>
      <c r="D132" s="35"/>
      <c r="E132" s="40"/>
      <c r="F132" s="35"/>
      <c r="G132" s="40"/>
      <c r="H132" s="35"/>
      <c r="I132" s="41"/>
      <c r="J132" s="35"/>
      <c r="K132" s="38" t="str">
        <f aca="false">IF($J132="Yes",IF(COUNTIF(Updates!$G$6:$G$305,$A132)&gt;0,"Logged","Not yet"),"")</f>
        <v/>
      </c>
      <c r="L132" s="42" t="str">
        <f aca="false">IF(COUNTA($B132:$J132)=0,"",IF(OR($B132="",$C132="",$D132="",$E132="",$H132="",$J132=""),"Fill in the starred columns",IF(COUNTIF(Products!$A$6:$A$55,$C132)=0,"Product not on Products sheet","")))</f>
        <v/>
      </c>
    </row>
    <row r="133" customFormat="false" ht="15" hidden="false" customHeight="true" outlineLevel="0" collapsed="false">
      <c r="A133" s="38" t="str">
        <f aca="false">IF(COUNTA($B133:$J133)=0,"","I"&amp;TEXT(ROW()-5,"000"))</f>
        <v/>
      </c>
      <c r="B133" s="39"/>
      <c r="C133" s="35"/>
      <c r="D133" s="35"/>
      <c r="E133" s="40"/>
      <c r="F133" s="35"/>
      <c r="G133" s="40"/>
      <c r="H133" s="35"/>
      <c r="I133" s="41"/>
      <c r="J133" s="35"/>
      <c r="K133" s="38" t="str">
        <f aca="false">IF($J133="Yes",IF(COUNTIF(Updates!$G$6:$G$305,$A133)&gt;0,"Logged","Not yet"),"")</f>
        <v/>
      </c>
      <c r="L133" s="42" t="str">
        <f aca="false">IF(COUNTA($B133:$J133)=0,"",IF(OR($B133="",$C133="",$D133="",$E133="",$H133="",$J133=""),"Fill in the starred columns",IF(COUNTIF(Products!$A$6:$A$55,$C133)=0,"Product not on Products sheet","")))</f>
        <v/>
      </c>
    </row>
    <row r="134" customFormat="false" ht="15" hidden="false" customHeight="true" outlineLevel="0" collapsed="false">
      <c r="A134" s="38" t="str">
        <f aca="false">IF(COUNTA($B134:$J134)=0,"","I"&amp;TEXT(ROW()-5,"000"))</f>
        <v/>
      </c>
      <c r="B134" s="39"/>
      <c r="C134" s="35"/>
      <c r="D134" s="35"/>
      <c r="E134" s="40"/>
      <c r="F134" s="35"/>
      <c r="G134" s="40"/>
      <c r="H134" s="35"/>
      <c r="I134" s="41"/>
      <c r="J134" s="35"/>
      <c r="K134" s="38" t="str">
        <f aca="false">IF($J134="Yes",IF(COUNTIF(Updates!$G$6:$G$305,$A134)&gt;0,"Logged","Not yet"),"")</f>
        <v/>
      </c>
      <c r="L134" s="42" t="str">
        <f aca="false">IF(COUNTA($B134:$J134)=0,"",IF(OR($B134="",$C134="",$D134="",$E134="",$H134="",$J134=""),"Fill in the starred columns",IF(COUNTIF(Products!$A$6:$A$55,$C134)=0,"Product not on Products sheet","")))</f>
        <v/>
      </c>
    </row>
    <row r="135" customFormat="false" ht="15" hidden="false" customHeight="true" outlineLevel="0" collapsed="false">
      <c r="A135" s="38" t="str">
        <f aca="false">IF(COUNTA($B135:$J135)=0,"","I"&amp;TEXT(ROW()-5,"000"))</f>
        <v/>
      </c>
      <c r="B135" s="39"/>
      <c r="C135" s="35"/>
      <c r="D135" s="35"/>
      <c r="E135" s="40"/>
      <c r="F135" s="35"/>
      <c r="G135" s="40"/>
      <c r="H135" s="35"/>
      <c r="I135" s="41"/>
      <c r="J135" s="35"/>
      <c r="K135" s="38" t="str">
        <f aca="false">IF($J135="Yes",IF(COUNTIF(Updates!$G$6:$G$305,$A135)&gt;0,"Logged","Not yet"),"")</f>
        <v/>
      </c>
      <c r="L135" s="42" t="str">
        <f aca="false">IF(COUNTA($B135:$J135)=0,"",IF(OR($B135="",$C135="",$D135="",$E135="",$H135="",$J135=""),"Fill in the starred columns",IF(COUNTIF(Products!$A$6:$A$55,$C135)=0,"Product not on Products sheet","")))</f>
        <v/>
      </c>
    </row>
    <row r="136" customFormat="false" ht="15" hidden="false" customHeight="true" outlineLevel="0" collapsed="false">
      <c r="A136" s="38" t="str">
        <f aca="false">IF(COUNTA($B136:$J136)=0,"","I"&amp;TEXT(ROW()-5,"000"))</f>
        <v/>
      </c>
      <c r="B136" s="39"/>
      <c r="C136" s="35"/>
      <c r="D136" s="35"/>
      <c r="E136" s="40"/>
      <c r="F136" s="35"/>
      <c r="G136" s="40"/>
      <c r="H136" s="35"/>
      <c r="I136" s="41"/>
      <c r="J136" s="35"/>
      <c r="K136" s="38" t="str">
        <f aca="false">IF($J136="Yes",IF(COUNTIF(Updates!$G$6:$G$305,$A136)&gt;0,"Logged","Not yet"),"")</f>
        <v/>
      </c>
      <c r="L136" s="42" t="str">
        <f aca="false">IF(COUNTA($B136:$J136)=0,"",IF(OR($B136="",$C136="",$D136="",$E136="",$H136="",$J136=""),"Fill in the starred columns",IF(COUNTIF(Products!$A$6:$A$55,$C136)=0,"Product not on Products sheet","")))</f>
        <v/>
      </c>
    </row>
    <row r="137" customFormat="false" ht="15" hidden="false" customHeight="true" outlineLevel="0" collapsed="false">
      <c r="A137" s="38" t="str">
        <f aca="false">IF(COUNTA($B137:$J137)=0,"","I"&amp;TEXT(ROW()-5,"000"))</f>
        <v/>
      </c>
      <c r="B137" s="39"/>
      <c r="C137" s="35"/>
      <c r="D137" s="35"/>
      <c r="E137" s="40"/>
      <c r="F137" s="35"/>
      <c r="G137" s="40"/>
      <c r="H137" s="35"/>
      <c r="I137" s="41"/>
      <c r="J137" s="35"/>
      <c r="K137" s="38" t="str">
        <f aca="false">IF($J137="Yes",IF(COUNTIF(Updates!$G$6:$G$305,$A137)&gt;0,"Logged","Not yet"),"")</f>
        <v/>
      </c>
      <c r="L137" s="42" t="str">
        <f aca="false">IF(COUNTA($B137:$J137)=0,"",IF(OR($B137="",$C137="",$D137="",$E137="",$H137="",$J137=""),"Fill in the starred columns",IF(COUNTIF(Products!$A$6:$A$55,$C137)=0,"Product not on Products sheet","")))</f>
        <v/>
      </c>
    </row>
    <row r="138" customFormat="false" ht="15" hidden="false" customHeight="true" outlineLevel="0" collapsed="false">
      <c r="A138" s="38" t="str">
        <f aca="false">IF(COUNTA($B138:$J138)=0,"","I"&amp;TEXT(ROW()-5,"000"))</f>
        <v/>
      </c>
      <c r="B138" s="39"/>
      <c r="C138" s="35"/>
      <c r="D138" s="35"/>
      <c r="E138" s="40"/>
      <c r="F138" s="35"/>
      <c r="G138" s="40"/>
      <c r="H138" s="35"/>
      <c r="I138" s="41"/>
      <c r="J138" s="35"/>
      <c r="K138" s="38" t="str">
        <f aca="false">IF($J138="Yes",IF(COUNTIF(Updates!$G$6:$G$305,$A138)&gt;0,"Logged","Not yet"),"")</f>
        <v/>
      </c>
      <c r="L138" s="42" t="str">
        <f aca="false">IF(COUNTA($B138:$J138)=0,"",IF(OR($B138="",$C138="",$D138="",$E138="",$H138="",$J138=""),"Fill in the starred columns",IF(COUNTIF(Products!$A$6:$A$55,$C138)=0,"Product not on Products sheet","")))</f>
        <v/>
      </c>
    </row>
    <row r="139" customFormat="false" ht="15" hidden="false" customHeight="true" outlineLevel="0" collapsed="false">
      <c r="A139" s="38" t="str">
        <f aca="false">IF(COUNTA($B139:$J139)=0,"","I"&amp;TEXT(ROW()-5,"000"))</f>
        <v/>
      </c>
      <c r="B139" s="39"/>
      <c r="C139" s="35"/>
      <c r="D139" s="35"/>
      <c r="E139" s="40"/>
      <c r="F139" s="35"/>
      <c r="G139" s="40"/>
      <c r="H139" s="35"/>
      <c r="I139" s="41"/>
      <c r="J139" s="35"/>
      <c r="K139" s="38" t="str">
        <f aca="false">IF($J139="Yes",IF(COUNTIF(Updates!$G$6:$G$305,$A139)&gt;0,"Logged","Not yet"),"")</f>
        <v/>
      </c>
      <c r="L139" s="42" t="str">
        <f aca="false">IF(COUNTA($B139:$J139)=0,"",IF(OR($B139="",$C139="",$D139="",$E139="",$H139="",$J139=""),"Fill in the starred columns",IF(COUNTIF(Products!$A$6:$A$55,$C139)=0,"Product not on Products sheet","")))</f>
        <v/>
      </c>
    </row>
    <row r="140" customFormat="false" ht="15" hidden="false" customHeight="true" outlineLevel="0" collapsed="false">
      <c r="A140" s="38" t="str">
        <f aca="false">IF(COUNTA($B140:$J140)=0,"","I"&amp;TEXT(ROW()-5,"000"))</f>
        <v/>
      </c>
      <c r="B140" s="39"/>
      <c r="C140" s="35"/>
      <c r="D140" s="35"/>
      <c r="E140" s="40"/>
      <c r="F140" s="35"/>
      <c r="G140" s="40"/>
      <c r="H140" s="35"/>
      <c r="I140" s="41"/>
      <c r="J140" s="35"/>
      <c r="K140" s="38" t="str">
        <f aca="false">IF($J140="Yes",IF(COUNTIF(Updates!$G$6:$G$305,$A140)&gt;0,"Logged","Not yet"),"")</f>
        <v/>
      </c>
      <c r="L140" s="42" t="str">
        <f aca="false">IF(COUNTA($B140:$J140)=0,"",IF(OR($B140="",$C140="",$D140="",$E140="",$H140="",$J140=""),"Fill in the starred columns",IF(COUNTIF(Products!$A$6:$A$55,$C140)=0,"Product not on Products sheet","")))</f>
        <v/>
      </c>
    </row>
    <row r="141" customFormat="false" ht="15" hidden="false" customHeight="true" outlineLevel="0" collapsed="false">
      <c r="A141" s="38" t="str">
        <f aca="false">IF(COUNTA($B141:$J141)=0,"","I"&amp;TEXT(ROW()-5,"000"))</f>
        <v/>
      </c>
      <c r="B141" s="39"/>
      <c r="C141" s="35"/>
      <c r="D141" s="35"/>
      <c r="E141" s="40"/>
      <c r="F141" s="35"/>
      <c r="G141" s="40"/>
      <c r="H141" s="35"/>
      <c r="I141" s="41"/>
      <c r="J141" s="35"/>
      <c r="K141" s="38" t="str">
        <f aca="false">IF($J141="Yes",IF(COUNTIF(Updates!$G$6:$G$305,$A141)&gt;0,"Logged","Not yet"),"")</f>
        <v/>
      </c>
      <c r="L141" s="42" t="str">
        <f aca="false">IF(COUNTA($B141:$J141)=0,"",IF(OR($B141="",$C141="",$D141="",$E141="",$H141="",$J141=""),"Fill in the starred columns",IF(COUNTIF(Products!$A$6:$A$55,$C141)=0,"Product not on Products sheet","")))</f>
        <v/>
      </c>
    </row>
    <row r="142" customFormat="false" ht="15" hidden="false" customHeight="true" outlineLevel="0" collapsed="false">
      <c r="A142" s="38" t="str">
        <f aca="false">IF(COUNTA($B142:$J142)=0,"","I"&amp;TEXT(ROW()-5,"000"))</f>
        <v/>
      </c>
      <c r="B142" s="39"/>
      <c r="C142" s="35"/>
      <c r="D142" s="35"/>
      <c r="E142" s="40"/>
      <c r="F142" s="35"/>
      <c r="G142" s="40"/>
      <c r="H142" s="35"/>
      <c r="I142" s="41"/>
      <c r="J142" s="35"/>
      <c r="K142" s="38" t="str">
        <f aca="false">IF($J142="Yes",IF(COUNTIF(Updates!$G$6:$G$305,$A142)&gt;0,"Logged","Not yet"),"")</f>
        <v/>
      </c>
      <c r="L142" s="42" t="str">
        <f aca="false">IF(COUNTA($B142:$J142)=0,"",IF(OR($B142="",$C142="",$D142="",$E142="",$H142="",$J142=""),"Fill in the starred columns",IF(COUNTIF(Products!$A$6:$A$55,$C142)=0,"Product not on Products sheet","")))</f>
        <v/>
      </c>
    </row>
    <row r="143" customFormat="false" ht="15" hidden="false" customHeight="true" outlineLevel="0" collapsed="false">
      <c r="A143" s="38" t="str">
        <f aca="false">IF(COUNTA($B143:$J143)=0,"","I"&amp;TEXT(ROW()-5,"000"))</f>
        <v/>
      </c>
      <c r="B143" s="39"/>
      <c r="C143" s="35"/>
      <c r="D143" s="35"/>
      <c r="E143" s="40"/>
      <c r="F143" s="35"/>
      <c r="G143" s="40"/>
      <c r="H143" s="35"/>
      <c r="I143" s="41"/>
      <c r="J143" s="35"/>
      <c r="K143" s="38" t="str">
        <f aca="false">IF($J143="Yes",IF(COUNTIF(Updates!$G$6:$G$305,$A143)&gt;0,"Logged","Not yet"),"")</f>
        <v/>
      </c>
      <c r="L143" s="42" t="str">
        <f aca="false">IF(COUNTA($B143:$J143)=0,"",IF(OR($B143="",$C143="",$D143="",$E143="",$H143="",$J143=""),"Fill in the starred columns",IF(COUNTIF(Products!$A$6:$A$55,$C143)=0,"Product not on Products sheet","")))</f>
        <v/>
      </c>
    </row>
    <row r="144" customFormat="false" ht="15" hidden="false" customHeight="true" outlineLevel="0" collapsed="false">
      <c r="A144" s="38" t="str">
        <f aca="false">IF(COUNTA($B144:$J144)=0,"","I"&amp;TEXT(ROW()-5,"000"))</f>
        <v/>
      </c>
      <c r="B144" s="39"/>
      <c r="C144" s="35"/>
      <c r="D144" s="35"/>
      <c r="E144" s="40"/>
      <c r="F144" s="35"/>
      <c r="G144" s="40"/>
      <c r="H144" s="35"/>
      <c r="I144" s="41"/>
      <c r="J144" s="35"/>
      <c r="K144" s="38" t="str">
        <f aca="false">IF($J144="Yes",IF(COUNTIF(Updates!$G$6:$G$305,$A144)&gt;0,"Logged","Not yet"),"")</f>
        <v/>
      </c>
      <c r="L144" s="42" t="str">
        <f aca="false">IF(COUNTA($B144:$J144)=0,"",IF(OR($B144="",$C144="",$D144="",$E144="",$H144="",$J144=""),"Fill in the starred columns",IF(COUNTIF(Products!$A$6:$A$55,$C144)=0,"Product not on Products sheet","")))</f>
        <v/>
      </c>
    </row>
    <row r="145" customFormat="false" ht="15" hidden="false" customHeight="true" outlineLevel="0" collapsed="false">
      <c r="A145" s="38" t="str">
        <f aca="false">IF(COUNTA($B145:$J145)=0,"","I"&amp;TEXT(ROW()-5,"000"))</f>
        <v/>
      </c>
      <c r="B145" s="39"/>
      <c r="C145" s="35"/>
      <c r="D145" s="35"/>
      <c r="E145" s="40"/>
      <c r="F145" s="35"/>
      <c r="G145" s="40"/>
      <c r="H145" s="35"/>
      <c r="I145" s="41"/>
      <c r="J145" s="35"/>
      <c r="K145" s="38" t="str">
        <f aca="false">IF($J145="Yes",IF(COUNTIF(Updates!$G$6:$G$305,$A145)&gt;0,"Logged","Not yet"),"")</f>
        <v/>
      </c>
      <c r="L145" s="42" t="str">
        <f aca="false">IF(COUNTA($B145:$J145)=0,"",IF(OR($B145="",$C145="",$D145="",$E145="",$H145="",$J145=""),"Fill in the starred columns",IF(COUNTIF(Products!$A$6:$A$55,$C145)=0,"Product not on Products sheet","")))</f>
        <v/>
      </c>
    </row>
    <row r="146" customFormat="false" ht="15" hidden="false" customHeight="true" outlineLevel="0" collapsed="false">
      <c r="A146" s="38" t="str">
        <f aca="false">IF(COUNTA($B146:$J146)=0,"","I"&amp;TEXT(ROW()-5,"000"))</f>
        <v/>
      </c>
      <c r="B146" s="39"/>
      <c r="C146" s="35"/>
      <c r="D146" s="35"/>
      <c r="E146" s="40"/>
      <c r="F146" s="35"/>
      <c r="G146" s="40"/>
      <c r="H146" s="35"/>
      <c r="I146" s="41"/>
      <c r="J146" s="35"/>
      <c r="K146" s="38" t="str">
        <f aca="false">IF($J146="Yes",IF(COUNTIF(Updates!$G$6:$G$305,$A146)&gt;0,"Logged","Not yet"),"")</f>
        <v/>
      </c>
      <c r="L146" s="42" t="str">
        <f aca="false">IF(COUNTA($B146:$J146)=0,"",IF(OR($B146="",$C146="",$D146="",$E146="",$H146="",$J146=""),"Fill in the starred columns",IF(COUNTIF(Products!$A$6:$A$55,$C146)=0,"Product not on Products sheet","")))</f>
        <v/>
      </c>
    </row>
    <row r="147" customFormat="false" ht="15" hidden="false" customHeight="true" outlineLevel="0" collapsed="false">
      <c r="A147" s="38" t="str">
        <f aca="false">IF(COUNTA($B147:$J147)=0,"","I"&amp;TEXT(ROW()-5,"000"))</f>
        <v/>
      </c>
      <c r="B147" s="39"/>
      <c r="C147" s="35"/>
      <c r="D147" s="35"/>
      <c r="E147" s="40"/>
      <c r="F147" s="35"/>
      <c r="G147" s="40"/>
      <c r="H147" s="35"/>
      <c r="I147" s="41"/>
      <c r="J147" s="35"/>
      <c r="K147" s="38" t="str">
        <f aca="false">IF($J147="Yes",IF(COUNTIF(Updates!$G$6:$G$305,$A147)&gt;0,"Logged","Not yet"),"")</f>
        <v/>
      </c>
      <c r="L147" s="42" t="str">
        <f aca="false">IF(COUNTA($B147:$J147)=0,"",IF(OR($B147="",$C147="",$D147="",$E147="",$H147="",$J147=""),"Fill in the starred columns",IF(COUNTIF(Products!$A$6:$A$55,$C147)=0,"Product not on Products sheet","")))</f>
        <v/>
      </c>
    </row>
    <row r="148" customFormat="false" ht="15" hidden="false" customHeight="true" outlineLevel="0" collapsed="false">
      <c r="A148" s="38" t="str">
        <f aca="false">IF(COUNTA($B148:$J148)=0,"","I"&amp;TEXT(ROW()-5,"000"))</f>
        <v/>
      </c>
      <c r="B148" s="39"/>
      <c r="C148" s="35"/>
      <c r="D148" s="35"/>
      <c r="E148" s="40"/>
      <c r="F148" s="35"/>
      <c r="G148" s="40"/>
      <c r="H148" s="35"/>
      <c r="I148" s="41"/>
      <c r="J148" s="35"/>
      <c r="K148" s="38" t="str">
        <f aca="false">IF($J148="Yes",IF(COUNTIF(Updates!$G$6:$G$305,$A148)&gt;0,"Logged","Not yet"),"")</f>
        <v/>
      </c>
      <c r="L148" s="42" t="str">
        <f aca="false">IF(COUNTA($B148:$J148)=0,"",IF(OR($B148="",$C148="",$D148="",$E148="",$H148="",$J148=""),"Fill in the starred columns",IF(COUNTIF(Products!$A$6:$A$55,$C148)=0,"Product not on Products sheet","")))</f>
        <v/>
      </c>
    </row>
    <row r="149" customFormat="false" ht="15" hidden="false" customHeight="true" outlineLevel="0" collapsed="false">
      <c r="A149" s="38" t="str">
        <f aca="false">IF(COUNTA($B149:$J149)=0,"","I"&amp;TEXT(ROW()-5,"000"))</f>
        <v/>
      </c>
      <c r="B149" s="39"/>
      <c r="C149" s="35"/>
      <c r="D149" s="35"/>
      <c r="E149" s="40"/>
      <c r="F149" s="35"/>
      <c r="G149" s="40"/>
      <c r="H149" s="35"/>
      <c r="I149" s="41"/>
      <c r="J149" s="35"/>
      <c r="K149" s="38" t="str">
        <f aca="false">IF($J149="Yes",IF(COUNTIF(Updates!$G$6:$G$305,$A149)&gt;0,"Logged","Not yet"),"")</f>
        <v/>
      </c>
      <c r="L149" s="42" t="str">
        <f aca="false">IF(COUNTA($B149:$J149)=0,"",IF(OR($B149="",$C149="",$D149="",$E149="",$H149="",$J149=""),"Fill in the starred columns",IF(COUNTIF(Products!$A$6:$A$55,$C149)=0,"Product not on Products sheet","")))</f>
        <v/>
      </c>
    </row>
    <row r="150" customFormat="false" ht="15" hidden="false" customHeight="true" outlineLevel="0" collapsed="false">
      <c r="A150" s="38" t="str">
        <f aca="false">IF(COUNTA($B150:$J150)=0,"","I"&amp;TEXT(ROW()-5,"000"))</f>
        <v/>
      </c>
      <c r="B150" s="39"/>
      <c r="C150" s="35"/>
      <c r="D150" s="35"/>
      <c r="E150" s="40"/>
      <c r="F150" s="35"/>
      <c r="G150" s="40"/>
      <c r="H150" s="35"/>
      <c r="I150" s="41"/>
      <c r="J150" s="35"/>
      <c r="K150" s="38" t="str">
        <f aca="false">IF($J150="Yes",IF(COUNTIF(Updates!$G$6:$G$305,$A150)&gt;0,"Logged","Not yet"),"")</f>
        <v/>
      </c>
      <c r="L150" s="42" t="str">
        <f aca="false">IF(COUNTA($B150:$J150)=0,"",IF(OR($B150="",$C150="",$D150="",$E150="",$H150="",$J150=""),"Fill in the starred columns",IF(COUNTIF(Products!$A$6:$A$55,$C150)=0,"Product not on Products sheet","")))</f>
        <v/>
      </c>
    </row>
    <row r="151" customFormat="false" ht="15" hidden="false" customHeight="true" outlineLevel="0" collapsed="false">
      <c r="A151" s="38" t="str">
        <f aca="false">IF(COUNTA($B151:$J151)=0,"","I"&amp;TEXT(ROW()-5,"000"))</f>
        <v/>
      </c>
      <c r="B151" s="39"/>
      <c r="C151" s="35"/>
      <c r="D151" s="35"/>
      <c r="E151" s="40"/>
      <c r="F151" s="35"/>
      <c r="G151" s="40"/>
      <c r="H151" s="35"/>
      <c r="I151" s="41"/>
      <c r="J151" s="35"/>
      <c r="K151" s="38" t="str">
        <f aca="false">IF($J151="Yes",IF(COUNTIF(Updates!$G$6:$G$305,$A151)&gt;0,"Logged","Not yet"),"")</f>
        <v/>
      </c>
      <c r="L151" s="42" t="str">
        <f aca="false">IF(COUNTA($B151:$J151)=0,"",IF(OR($B151="",$C151="",$D151="",$E151="",$H151="",$J151=""),"Fill in the starred columns",IF(COUNTIF(Products!$A$6:$A$55,$C151)=0,"Product not on Products sheet","")))</f>
        <v/>
      </c>
    </row>
    <row r="152" customFormat="false" ht="15" hidden="false" customHeight="true" outlineLevel="0" collapsed="false">
      <c r="A152" s="38" t="str">
        <f aca="false">IF(COUNTA($B152:$J152)=0,"","I"&amp;TEXT(ROW()-5,"000"))</f>
        <v/>
      </c>
      <c r="B152" s="39"/>
      <c r="C152" s="35"/>
      <c r="D152" s="35"/>
      <c r="E152" s="40"/>
      <c r="F152" s="35"/>
      <c r="G152" s="40"/>
      <c r="H152" s="35"/>
      <c r="I152" s="41"/>
      <c r="J152" s="35"/>
      <c r="K152" s="38" t="str">
        <f aca="false">IF($J152="Yes",IF(COUNTIF(Updates!$G$6:$G$305,$A152)&gt;0,"Logged","Not yet"),"")</f>
        <v/>
      </c>
      <c r="L152" s="42" t="str">
        <f aca="false">IF(COUNTA($B152:$J152)=0,"",IF(OR($B152="",$C152="",$D152="",$E152="",$H152="",$J152=""),"Fill in the starred columns",IF(COUNTIF(Products!$A$6:$A$55,$C152)=0,"Product not on Products sheet","")))</f>
        <v/>
      </c>
    </row>
    <row r="153" customFormat="false" ht="15" hidden="false" customHeight="true" outlineLevel="0" collapsed="false">
      <c r="A153" s="38" t="str">
        <f aca="false">IF(COUNTA($B153:$J153)=0,"","I"&amp;TEXT(ROW()-5,"000"))</f>
        <v/>
      </c>
      <c r="B153" s="39"/>
      <c r="C153" s="35"/>
      <c r="D153" s="35"/>
      <c r="E153" s="40"/>
      <c r="F153" s="35"/>
      <c r="G153" s="40"/>
      <c r="H153" s="35"/>
      <c r="I153" s="41"/>
      <c r="J153" s="35"/>
      <c r="K153" s="38" t="str">
        <f aca="false">IF($J153="Yes",IF(COUNTIF(Updates!$G$6:$G$305,$A153)&gt;0,"Logged","Not yet"),"")</f>
        <v/>
      </c>
      <c r="L153" s="42" t="str">
        <f aca="false">IF(COUNTA($B153:$J153)=0,"",IF(OR($B153="",$C153="",$D153="",$E153="",$H153="",$J153=""),"Fill in the starred columns",IF(COUNTIF(Products!$A$6:$A$55,$C153)=0,"Product not on Products sheet","")))</f>
        <v/>
      </c>
    </row>
    <row r="154" customFormat="false" ht="15" hidden="false" customHeight="true" outlineLevel="0" collapsed="false">
      <c r="A154" s="38" t="str">
        <f aca="false">IF(COUNTA($B154:$J154)=0,"","I"&amp;TEXT(ROW()-5,"000"))</f>
        <v/>
      </c>
      <c r="B154" s="39"/>
      <c r="C154" s="35"/>
      <c r="D154" s="35"/>
      <c r="E154" s="40"/>
      <c r="F154" s="35"/>
      <c r="G154" s="40"/>
      <c r="H154" s="35"/>
      <c r="I154" s="41"/>
      <c r="J154" s="35"/>
      <c r="K154" s="38" t="str">
        <f aca="false">IF($J154="Yes",IF(COUNTIF(Updates!$G$6:$G$305,$A154)&gt;0,"Logged","Not yet"),"")</f>
        <v/>
      </c>
      <c r="L154" s="42" t="str">
        <f aca="false">IF(COUNTA($B154:$J154)=0,"",IF(OR($B154="",$C154="",$D154="",$E154="",$H154="",$J154=""),"Fill in the starred columns",IF(COUNTIF(Products!$A$6:$A$55,$C154)=0,"Product not on Products sheet","")))</f>
        <v/>
      </c>
    </row>
    <row r="155" customFormat="false" ht="15" hidden="false" customHeight="true" outlineLevel="0" collapsed="false">
      <c r="A155" s="38" t="str">
        <f aca="false">IF(COUNTA($B155:$J155)=0,"","I"&amp;TEXT(ROW()-5,"000"))</f>
        <v/>
      </c>
      <c r="B155" s="39"/>
      <c r="C155" s="35"/>
      <c r="D155" s="35"/>
      <c r="E155" s="40"/>
      <c r="F155" s="35"/>
      <c r="G155" s="40"/>
      <c r="H155" s="35"/>
      <c r="I155" s="41"/>
      <c r="J155" s="35"/>
      <c r="K155" s="38" t="str">
        <f aca="false">IF($J155="Yes",IF(COUNTIF(Updates!$G$6:$G$305,$A155)&gt;0,"Logged","Not yet"),"")</f>
        <v/>
      </c>
      <c r="L155" s="42" t="str">
        <f aca="false">IF(COUNTA($B155:$J155)=0,"",IF(OR($B155="",$C155="",$D155="",$E155="",$H155="",$J155=""),"Fill in the starred columns",IF(COUNTIF(Products!$A$6:$A$55,$C155)=0,"Product not on Products sheet","")))</f>
        <v/>
      </c>
    </row>
    <row r="156" customFormat="false" ht="15" hidden="false" customHeight="true" outlineLevel="0" collapsed="false">
      <c r="A156" s="38" t="str">
        <f aca="false">IF(COUNTA($B156:$J156)=0,"","I"&amp;TEXT(ROW()-5,"000"))</f>
        <v/>
      </c>
      <c r="B156" s="39"/>
      <c r="C156" s="35"/>
      <c r="D156" s="35"/>
      <c r="E156" s="40"/>
      <c r="F156" s="35"/>
      <c r="G156" s="40"/>
      <c r="H156" s="35"/>
      <c r="I156" s="41"/>
      <c r="J156" s="35"/>
      <c r="K156" s="38" t="str">
        <f aca="false">IF($J156="Yes",IF(COUNTIF(Updates!$G$6:$G$305,$A156)&gt;0,"Logged","Not yet"),"")</f>
        <v/>
      </c>
      <c r="L156" s="42" t="str">
        <f aca="false">IF(COUNTA($B156:$J156)=0,"",IF(OR($B156="",$C156="",$D156="",$E156="",$H156="",$J156=""),"Fill in the starred columns",IF(COUNTIF(Products!$A$6:$A$55,$C156)=0,"Product not on Products sheet","")))</f>
        <v/>
      </c>
    </row>
    <row r="157" customFormat="false" ht="15" hidden="false" customHeight="true" outlineLevel="0" collapsed="false">
      <c r="A157" s="38" t="str">
        <f aca="false">IF(COUNTA($B157:$J157)=0,"","I"&amp;TEXT(ROW()-5,"000"))</f>
        <v/>
      </c>
      <c r="B157" s="39"/>
      <c r="C157" s="35"/>
      <c r="D157" s="35"/>
      <c r="E157" s="40"/>
      <c r="F157" s="35"/>
      <c r="G157" s="40"/>
      <c r="H157" s="35"/>
      <c r="I157" s="41"/>
      <c r="J157" s="35"/>
      <c r="K157" s="38" t="str">
        <f aca="false">IF($J157="Yes",IF(COUNTIF(Updates!$G$6:$G$305,$A157)&gt;0,"Logged","Not yet"),"")</f>
        <v/>
      </c>
      <c r="L157" s="42" t="str">
        <f aca="false">IF(COUNTA($B157:$J157)=0,"",IF(OR($B157="",$C157="",$D157="",$E157="",$H157="",$J157=""),"Fill in the starred columns",IF(COUNTIF(Products!$A$6:$A$55,$C157)=0,"Product not on Products sheet","")))</f>
        <v/>
      </c>
    </row>
    <row r="158" customFormat="false" ht="15" hidden="false" customHeight="true" outlineLevel="0" collapsed="false">
      <c r="A158" s="38" t="str">
        <f aca="false">IF(COUNTA($B158:$J158)=0,"","I"&amp;TEXT(ROW()-5,"000"))</f>
        <v/>
      </c>
      <c r="B158" s="39"/>
      <c r="C158" s="35"/>
      <c r="D158" s="35"/>
      <c r="E158" s="40"/>
      <c r="F158" s="35"/>
      <c r="G158" s="40"/>
      <c r="H158" s="35"/>
      <c r="I158" s="41"/>
      <c r="J158" s="35"/>
      <c r="K158" s="38" t="str">
        <f aca="false">IF($J158="Yes",IF(COUNTIF(Updates!$G$6:$G$305,$A158)&gt;0,"Logged","Not yet"),"")</f>
        <v/>
      </c>
      <c r="L158" s="42" t="str">
        <f aca="false">IF(COUNTA($B158:$J158)=0,"",IF(OR($B158="",$C158="",$D158="",$E158="",$H158="",$J158=""),"Fill in the starred columns",IF(COUNTIF(Products!$A$6:$A$55,$C158)=0,"Product not on Products sheet","")))</f>
        <v/>
      </c>
    </row>
    <row r="159" customFormat="false" ht="15" hidden="false" customHeight="true" outlineLevel="0" collapsed="false">
      <c r="A159" s="38" t="str">
        <f aca="false">IF(COUNTA($B159:$J159)=0,"","I"&amp;TEXT(ROW()-5,"000"))</f>
        <v/>
      </c>
      <c r="B159" s="39"/>
      <c r="C159" s="35"/>
      <c r="D159" s="35"/>
      <c r="E159" s="40"/>
      <c r="F159" s="35"/>
      <c r="G159" s="40"/>
      <c r="H159" s="35"/>
      <c r="I159" s="41"/>
      <c r="J159" s="35"/>
      <c r="K159" s="38" t="str">
        <f aca="false">IF($J159="Yes",IF(COUNTIF(Updates!$G$6:$G$305,$A159)&gt;0,"Logged","Not yet"),"")</f>
        <v/>
      </c>
      <c r="L159" s="42" t="str">
        <f aca="false">IF(COUNTA($B159:$J159)=0,"",IF(OR($B159="",$C159="",$D159="",$E159="",$H159="",$J159=""),"Fill in the starred columns",IF(COUNTIF(Products!$A$6:$A$55,$C159)=0,"Product not on Products sheet","")))</f>
        <v/>
      </c>
    </row>
    <row r="160" customFormat="false" ht="15" hidden="false" customHeight="true" outlineLevel="0" collapsed="false">
      <c r="A160" s="38" t="str">
        <f aca="false">IF(COUNTA($B160:$J160)=0,"","I"&amp;TEXT(ROW()-5,"000"))</f>
        <v/>
      </c>
      <c r="B160" s="39"/>
      <c r="C160" s="35"/>
      <c r="D160" s="35"/>
      <c r="E160" s="40"/>
      <c r="F160" s="35"/>
      <c r="G160" s="40"/>
      <c r="H160" s="35"/>
      <c r="I160" s="41"/>
      <c r="J160" s="35"/>
      <c r="K160" s="38" t="str">
        <f aca="false">IF($J160="Yes",IF(COUNTIF(Updates!$G$6:$G$305,$A160)&gt;0,"Logged","Not yet"),"")</f>
        <v/>
      </c>
      <c r="L160" s="42" t="str">
        <f aca="false">IF(COUNTA($B160:$J160)=0,"",IF(OR($B160="",$C160="",$D160="",$E160="",$H160="",$J160=""),"Fill in the starred columns",IF(COUNTIF(Products!$A$6:$A$55,$C160)=0,"Product not on Products sheet","")))</f>
        <v/>
      </c>
    </row>
    <row r="161" customFormat="false" ht="15" hidden="false" customHeight="true" outlineLevel="0" collapsed="false">
      <c r="A161" s="38" t="str">
        <f aca="false">IF(COUNTA($B161:$J161)=0,"","I"&amp;TEXT(ROW()-5,"000"))</f>
        <v/>
      </c>
      <c r="B161" s="39"/>
      <c r="C161" s="35"/>
      <c r="D161" s="35"/>
      <c r="E161" s="40"/>
      <c r="F161" s="35"/>
      <c r="G161" s="40"/>
      <c r="H161" s="35"/>
      <c r="I161" s="41"/>
      <c r="J161" s="35"/>
      <c r="K161" s="38" t="str">
        <f aca="false">IF($J161="Yes",IF(COUNTIF(Updates!$G$6:$G$305,$A161)&gt;0,"Logged","Not yet"),"")</f>
        <v/>
      </c>
      <c r="L161" s="42" t="str">
        <f aca="false">IF(COUNTA($B161:$J161)=0,"",IF(OR($B161="",$C161="",$D161="",$E161="",$H161="",$J161=""),"Fill in the starred columns",IF(COUNTIF(Products!$A$6:$A$55,$C161)=0,"Product not on Products sheet","")))</f>
        <v/>
      </c>
    </row>
    <row r="162" customFormat="false" ht="15" hidden="false" customHeight="true" outlineLevel="0" collapsed="false">
      <c r="A162" s="38" t="str">
        <f aca="false">IF(COUNTA($B162:$J162)=0,"","I"&amp;TEXT(ROW()-5,"000"))</f>
        <v/>
      </c>
      <c r="B162" s="39"/>
      <c r="C162" s="35"/>
      <c r="D162" s="35"/>
      <c r="E162" s="40"/>
      <c r="F162" s="35"/>
      <c r="G162" s="40"/>
      <c r="H162" s="35"/>
      <c r="I162" s="41"/>
      <c r="J162" s="35"/>
      <c r="K162" s="38" t="str">
        <f aca="false">IF($J162="Yes",IF(COUNTIF(Updates!$G$6:$G$305,$A162)&gt;0,"Logged","Not yet"),"")</f>
        <v/>
      </c>
      <c r="L162" s="42" t="str">
        <f aca="false">IF(COUNTA($B162:$J162)=0,"",IF(OR($B162="",$C162="",$D162="",$E162="",$H162="",$J162=""),"Fill in the starred columns",IF(COUNTIF(Products!$A$6:$A$55,$C162)=0,"Product not on Products sheet","")))</f>
        <v/>
      </c>
    </row>
    <row r="163" customFormat="false" ht="15" hidden="false" customHeight="true" outlineLevel="0" collapsed="false">
      <c r="A163" s="38" t="str">
        <f aca="false">IF(COUNTA($B163:$J163)=0,"","I"&amp;TEXT(ROW()-5,"000"))</f>
        <v/>
      </c>
      <c r="B163" s="39"/>
      <c r="C163" s="35"/>
      <c r="D163" s="35"/>
      <c r="E163" s="40"/>
      <c r="F163" s="35"/>
      <c r="G163" s="40"/>
      <c r="H163" s="35"/>
      <c r="I163" s="41"/>
      <c r="J163" s="35"/>
      <c r="K163" s="38" t="str">
        <f aca="false">IF($J163="Yes",IF(COUNTIF(Updates!$G$6:$G$305,$A163)&gt;0,"Logged","Not yet"),"")</f>
        <v/>
      </c>
      <c r="L163" s="42" t="str">
        <f aca="false">IF(COUNTA($B163:$J163)=0,"",IF(OR($B163="",$C163="",$D163="",$E163="",$H163="",$J163=""),"Fill in the starred columns",IF(COUNTIF(Products!$A$6:$A$55,$C163)=0,"Product not on Products sheet","")))</f>
        <v/>
      </c>
    </row>
    <row r="164" customFormat="false" ht="15" hidden="false" customHeight="true" outlineLevel="0" collapsed="false">
      <c r="A164" s="38" t="str">
        <f aca="false">IF(COUNTA($B164:$J164)=0,"","I"&amp;TEXT(ROW()-5,"000"))</f>
        <v/>
      </c>
      <c r="B164" s="39"/>
      <c r="C164" s="35"/>
      <c r="D164" s="35"/>
      <c r="E164" s="40"/>
      <c r="F164" s="35"/>
      <c r="G164" s="40"/>
      <c r="H164" s="35"/>
      <c r="I164" s="41"/>
      <c r="J164" s="35"/>
      <c r="K164" s="38" t="str">
        <f aca="false">IF($J164="Yes",IF(COUNTIF(Updates!$G$6:$G$305,$A164)&gt;0,"Logged","Not yet"),"")</f>
        <v/>
      </c>
      <c r="L164" s="42" t="str">
        <f aca="false">IF(COUNTA($B164:$J164)=0,"",IF(OR($B164="",$C164="",$D164="",$E164="",$H164="",$J164=""),"Fill in the starred columns",IF(COUNTIF(Products!$A$6:$A$55,$C164)=0,"Product not on Products sheet","")))</f>
        <v/>
      </c>
    </row>
    <row r="165" customFormat="false" ht="15" hidden="false" customHeight="true" outlineLevel="0" collapsed="false">
      <c r="A165" s="38" t="str">
        <f aca="false">IF(COUNTA($B165:$J165)=0,"","I"&amp;TEXT(ROW()-5,"000"))</f>
        <v/>
      </c>
      <c r="B165" s="39"/>
      <c r="C165" s="35"/>
      <c r="D165" s="35"/>
      <c r="E165" s="40"/>
      <c r="F165" s="35"/>
      <c r="G165" s="40"/>
      <c r="H165" s="35"/>
      <c r="I165" s="41"/>
      <c r="J165" s="35"/>
      <c r="K165" s="38" t="str">
        <f aca="false">IF($J165="Yes",IF(COUNTIF(Updates!$G$6:$G$305,$A165)&gt;0,"Logged","Not yet"),"")</f>
        <v/>
      </c>
      <c r="L165" s="42" t="str">
        <f aca="false">IF(COUNTA($B165:$J165)=0,"",IF(OR($B165="",$C165="",$D165="",$E165="",$H165="",$J165=""),"Fill in the starred columns",IF(COUNTIF(Products!$A$6:$A$55,$C165)=0,"Product not on Products sheet","")))</f>
        <v/>
      </c>
    </row>
    <row r="166" customFormat="false" ht="15" hidden="false" customHeight="true" outlineLevel="0" collapsed="false">
      <c r="A166" s="38" t="str">
        <f aca="false">IF(COUNTA($B166:$J166)=0,"","I"&amp;TEXT(ROW()-5,"000"))</f>
        <v/>
      </c>
      <c r="B166" s="39"/>
      <c r="C166" s="35"/>
      <c r="D166" s="35"/>
      <c r="E166" s="40"/>
      <c r="F166" s="35"/>
      <c r="G166" s="40"/>
      <c r="H166" s="35"/>
      <c r="I166" s="41"/>
      <c r="J166" s="35"/>
      <c r="K166" s="38" t="str">
        <f aca="false">IF($J166="Yes",IF(COUNTIF(Updates!$G$6:$G$305,$A166)&gt;0,"Logged","Not yet"),"")</f>
        <v/>
      </c>
      <c r="L166" s="42" t="str">
        <f aca="false">IF(COUNTA($B166:$J166)=0,"",IF(OR($B166="",$C166="",$D166="",$E166="",$H166="",$J166=""),"Fill in the starred columns",IF(COUNTIF(Products!$A$6:$A$55,$C166)=0,"Product not on Products sheet","")))</f>
        <v/>
      </c>
    </row>
    <row r="167" customFormat="false" ht="15" hidden="false" customHeight="true" outlineLevel="0" collapsed="false">
      <c r="A167" s="38" t="str">
        <f aca="false">IF(COUNTA($B167:$J167)=0,"","I"&amp;TEXT(ROW()-5,"000"))</f>
        <v/>
      </c>
      <c r="B167" s="39"/>
      <c r="C167" s="35"/>
      <c r="D167" s="35"/>
      <c r="E167" s="40"/>
      <c r="F167" s="35"/>
      <c r="G167" s="40"/>
      <c r="H167" s="35"/>
      <c r="I167" s="41"/>
      <c r="J167" s="35"/>
      <c r="K167" s="38" t="str">
        <f aca="false">IF($J167="Yes",IF(COUNTIF(Updates!$G$6:$G$305,$A167)&gt;0,"Logged","Not yet"),"")</f>
        <v/>
      </c>
      <c r="L167" s="42" t="str">
        <f aca="false">IF(COUNTA($B167:$J167)=0,"",IF(OR($B167="",$C167="",$D167="",$E167="",$H167="",$J167=""),"Fill in the starred columns",IF(COUNTIF(Products!$A$6:$A$55,$C167)=0,"Product not on Products sheet","")))</f>
        <v/>
      </c>
    </row>
    <row r="168" customFormat="false" ht="15" hidden="false" customHeight="true" outlineLevel="0" collapsed="false">
      <c r="A168" s="38" t="str">
        <f aca="false">IF(COUNTA($B168:$J168)=0,"","I"&amp;TEXT(ROW()-5,"000"))</f>
        <v/>
      </c>
      <c r="B168" s="39"/>
      <c r="C168" s="35"/>
      <c r="D168" s="35"/>
      <c r="E168" s="40"/>
      <c r="F168" s="35"/>
      <c r="G168" s="40"/>
      <c r="H168" s="35"/>
      <c r="I168" s="41"/>
      <c r="J168" s="35"/>
      <c r="K168" s="38" t="str">
        <f aca="false">IF($J168="Yes",IF(COUNTIF(Updates!$G$6:$G$305,$A168)&gt;0,"Logged","Not yet"),"")</f>
        <v/>
      </c>
      <c r="L168" s="42" t="str">
        <f aca="false">IF(COUNTA($B168:$J168)=0,"",IF(OR($B168="",$C168="",$D168="",$E168="",$H168="",$J168=""),"Fill in the starred columns",IF(COUNTIF(Products!$A$6:$A$55,$C168)=0,"Product not on Products sheet","")))</f>
        <v/>
      </c>
    </row>
    <row r="169" customFormat="false" ht="15" hidden="false" customHeight="true" outlineLevel="0" collapsed="false">
      <c r="A169" s="38" t="str">
        <f aca="false">IF(COUNTA($B169:$J169)=0,"","I"&amp;TEXT(ROW()-5,"000"))</f>
        <v/>
      </c>
      <c r="B169" s="39"/>
      <c r="C169" s="35"/>
      <c r="D169" s="35"/>
      <c r="E169" s="40"/>
      <c r="F169" s="35"/>
      <c r="G169" s="40"/>
      <c r="H169" s="35"/>
      <c r="I169" s="41"/>
      <c r="J169" s="35"/>
      <c r="K169" s="38" t="str">
        <f aca="false">IF($J169="Yes",IF(COUNTIF(Updates!$G$6:$G$305,$A169)&gt;0,"Logged","Not yet"),"")</f>
        <v/>
      </c>
      <c r="L169" s="42" t="str">
        <f aca="false">IF(COUNTA($B169:$J169)=0,"",IF(OR($B169="",$C169="",$D169="",$E169="",$H169="",$J169=""),"Fill in the starred columns",IF(COUNTIF(Products!$A$6:$A$55,$C169)=0,"Product not on Products sheet","")))</f>
        <v/>
      </c>
    </row>
    <row r="170" customFormat="false" ht="15" hidden="false" customHeight="true" outlineLevel="0" collapsed="false">
      <c r="A170" s="38" t="str">
        <f aca="false">IF(COUNTA($B170:$J170)=0,"","I"&amp;TEXT(ROW()-5,"000"))</f>
        <v/>
      </c>
      <c r="B170" s="39"/>
      <c r="C170" s="35"/>
      <c r="D170" s="35"/>
      <c r="E170" s="40"/>
      <c r="F170" s="35"/>
      <c r="G170" s="40"/>
      <c r="H170" s="35"/>
      <c r="I170" s="41"/>
      <c r="J170" s="35"/>
      <c r="K170" s="38" t="str">
        <f aca="false">IF($J170="Yes",IF(COUNTIF(Updates!$G$6:$G$305,$A170)&gt;0,"Logged","Not yet"),"")</f>
        <v/>
      </c>
      <c r="L170" s="42" t="str">
        <f aca="false">IF(COUNTA($B170:$J170)=0,"",IF(OR($B170="",$C170="",$D170="",$E170="",$H170="",$J170=""),"Fill in the starred columns",IF(COUNTIF(Products!$A$6:$A$55,$C170)=0,"Product not on Products sheet","")))</f>
        <v/>
      </c>
    </row>
    <row r="171" customFormat="false" ht="15" hidden="false" customHeight="true" outlineLevel="0" collapsed="false">
      <c r="A171" s="38" t="str">
        <f aca="false">IF(COUNTA($B171:$J171)=0,"","I"&amp;TEXT(ROW()-5,"000"))</f>
        <v/>
      </c>
      <c r="B171" s="39"/>
      <c r="C171" s="35"/>
      <c r="D171" s="35"/>
      <c r="E171" s="40"/>
      <c r="F171" s="35"/>
      <c r="G171" s="40"/>
      <c r="H171" s="35"/>
      <c r="I171" s="41"/>
      <c r="J171" s="35"/>
      <c r="K171" s="38" t="str">
        <f aca="false">IF($J171="Yes",IF(COUNTIF(Updates!$G$6:$G$305,$A171)&gt;0,"Logged","Not yet"),"")</f>
        <v/>
      </c>
      <c r="L171" s="42" t="str">
        <f aca="false">IF(COUNTA($B171:$J171)=0,"",IF(OR($B171="",$C171="",$D171="",$E171="",$H171="",$J171=""),"Fill in the starred columns",IF(COUNTIF(Products!$A$6:$A$55,$C171)=0,"Product not on Products sheet","")))</f>
        <v/>
      </c>
    </row>
    <row r="172" customFormat="false" ht="15" hidden="false" customHeight="true" outlineLevel="0" collapsed="false">
      <c r="A172" s="38" t="str">
        <f aca="false">IF(COUNTA($B172:$J172)=0,"","I"&amp;TEXT(ROW()-5,"000"))</f>
        <v/>
      </c>
      <c r="B172" s="39"/>
      <c r="C172" s="35"/>
      <c r="D172" s="35"/>
      <c r="E172" s="40"/>
      <c r="F172" s="35"/>
      <c r="G172" s="40"/>
      <c r="H172" s="35"/>
      <c r="I172" s="41"/>
      <c r="J172" s="35"/>
      <c r="K172" s="38" t="str">
        <f aca="false">IF($J172="Yes",IF(COUNTIF(Updates!$G$6:$G$305,$A172)&gt;0,"Logged","Not yet"),"")</f>
        <v/>
      </c>
      <c r="L172" s="42" t="str">
        <f aca="false">IF(COUNTA($B172:$J172)=0,"",IF(OR($B172="",$C172="",$D172="",$E172="",$H172="",$J172=""),"Fill in the starred columns",IF(COUNTIF(Products!$A$6:$A$55,$C172)=0,"Product not on Products sheet","")))</f>
        <v/>
      </c>
    </row>
    <row r="173" customFormat="false" ht="15" hidden="false" customHeight="true" outlineLevel="0" collapsed="false">
      <c r="A173" s="38" t="str">
        <f aca="false">IF(COUNTA($B173:$J173)=0,"","I"&amp;TEXT(ROW()-5,"000"))</f>
        <v/>
      </c>
      <c r="B173" s="39"/>
      <c r="C173" s="35"/>
      <c r="D173" s="35"/>
      <c r="E173" s="40"/>
      <c r="F173" s="35"/>
      <c r="G173" s="40"/>
      <c r="H173" s="35"/>
      <c r="I173" s="41"/>
      <c r="J173" s="35"/>
      <c r="K173" s="38" t="str">
        <f aca="false">IF($J173="Yes",IF(COUNTIF(Updates!$G$6:$G$305,$A173)&gt;0,"Logged","Not yet"),"")</f>
        <v/>
      </c>
      <c r="L173" s="42" t="str">
        <f aca="false">IF(COUNTA($B173:$J173)=0,"",IF(OR($B173="",$C173="",$D173="",$E173="",$H173="",$J173=""),"Fill in the starred columns",IF(COUNTIF(Products!$A$6:$A$55,$C173)=0,"Product not on Products sheet","")))</f>
        <v/>
      </c>
    </row>
    <row r="174" customFormat="false" ht="15" hidden="false" customHeight="true" outlineLevel="0" collapsed="false">
      <c r="A174" s="38" t="str">
        <f aca="false">IF(COUNTA($B174:$J174)=0,"","I"&amp;TEXT(ROW()-5,"000"))</f>
        <v/>
      </c>
      <c r="B174" s="39"/>
      <c r="C174" s="35"/>
      <c r="D174" s="35"/>
      <c r="E174" s="40"/>
      <c r="F174" s="35"/>
      <c r="G174" s="40"/>
      <c r="H174" s="35"/>
      <c r="I174" s="41"/>
      <c r="J174" s="35"/>
      <c r="K174" s="38" t="str">
        <f aca="false">IF($J174="Yes",IF(COUNTIF(Updates!$G$6:$G$305,$A174)&gt;0,"Logged","Not yet"),"")</f>
        <v/>
      </c>
      <c r="L174" s="42" t="str">
        <f aca="false">IF(COUNTA($B174:$J174)=0,"",IF(OR($B174="",$C174="",$D174="",$E174="",$H174="",$J174=""),"Fill in the starred columns",IF(COUNTIF(Products!$A$6:$A$55,$C174)=0,"Product not on Products sheet","")))</f>
        <v/>
      </c>
    </row>
    <row r="175" customFormat="false" ht="15" hidden="false" customHeight="true" outlineLevel="0" collapsed="false">
      <c r="A175" s="38" t="str">
        <f aca="false">IF(COUNTA($B175:$J175)=0,"","I"&amp;TEXT(ROW()-5,"000"))</f>
        <v/>
      </c>
      <c r="B175" s="39"/>
      <c r="C175" s="35"/>
      <c r="D175" s="35"/>
      <c r="E175" s="40"/>
      <c r="F175" s="35"/>
      <c r="G175" s="40"/>
      <c r="H175" s="35"/>
      <c r="I175" s="41"/>
      <c r="J175" s="35"/>
      <c r="K175" s="38" t="str">
        <f aca="false">IF($J175="Yes",IF(COUNTIF(Updates!$G$6:$G$305,$A175)&gt;0,"Logged","Not yet"),"")</f>
        <v/>
      </c>
      <c r="L175" s="42" t="str">
        <f aca="false">IF(COUNTA($B175:$J175)=0,"",IF(OR($B175="",$C175="",$D175="",$E175="",$H175="",$J175=""),"Fill in the starred columns",IF(COUNTIF(Products!$A$6:$A$55,$C175)=0,"Product not on Products sheet","")))</f>
        <v/>
      </c>
    </row>
    <row r="176" customFormat="false" ht="15" hidden="false" customHeight="true" outlineLevel="0" collapsed="false">
      <c r="A176" s="38" t="str">
        <f aca="false">IF(COUNTA($B176:$J176)=0,"","I"&amp;TEXT(ROW()-5,"000"))</f>
        <v/>
      </c>
      <c r="B176" s="39"/>
      <c r="C176" s="35"/>
      <c r="D176" s="35"/>
      <c r="E176" s="40"/>
      <c r="F176" s="35"/>
      <c r="G176" s="40"/>
      <c r="H176" s="35"/>
      <c r="I176" s="41"/>
      <c r="J176" s="35"/>
      <c r="K176" s="38" t="str">
        <f aca="false">IF($J176="Yes",IF(COUNTIF(Updates!$G$6:$G$305,$A176)&gt;0,"Logged","Not yet"),"")</f>
        <v/>
      </c>
      <c r="L176" s="42" t="str">
        <f aca="false">IF(COUNTA($B176:$J176)=0,"",IF(OR($B176="",$C176="",$D176="",$E176="",$H176="",$J176=""),"Fill in the starred columns",IF(COUNTIF(Products!$A$6:$A$55,$C176)=0,"Product not on Products sheet","")))</f>
        <v/>
      </c>
    </row>
    <row r="177" customFormat="false" ht="15" hidden="false" customHeight="true" outlineLevel="0" collapsed="false">
      <c r="A177" s="38" t="str">
        <f aca="false">IF(COUNTA($B177:$J177)=0,"","I"&amp;TEXT(ROW()-5,"000"))</f>
        <v/>
      </c>
      <c r="B177" s="39"/>
      <c r="C177" s="35"/>
      <c r="D177" s="35"/>
      <c r="E177" s="40"/>
      <c r="F177" s="35"/>
      <c r="G177" s="40"/>
      <c r="H177" s="35"/>
      <c r="I177" s="41"/>
      <c r="J177" s="35"/>
      <c r="K177" s="38" t="str">
        <f aca="false">IF($J177="Yes",IF(COUNTIF(Updates!$G$6:$G$305,$A177)&gt;0,"Logged","Not yet"),"")</f>
        <v/>
      </c>
      <c r="L177" s="42" t="str">
        <f aca="false">IF(COUNTA($B177:$J177)=0,"",IF(OR($B177="",$C177="",$D177="",$E177="",$H177="",$J177=""),"Fill in the starred columns",IF(COUNTIF(Products!$A$6:$A$55,$C177)=0,"Product not on Products sheet","")))</f>
        <v/>
      </c>
    </row>
    <row r="178" customFormat="false" ht="15" hidden="false" customHeight="true" outlineLevel="0" collapsed="false">
      <c r="A178" s="38" t="str">
        <f aca="false">IF(COUNTA($B178:$J178)=0,"","I"&amp;TEXT(ROW()-5,"000"))</f>
        <v/>
      </c>
      <c r="B178" s="39"/>
      <c r="C178" s="35"/>
      <c r="D178" s="35"/>
      <c r="E178" s="40"/>
      <c r="F178" s="35"/>
      <c r="G178" s="40"/>
      <c r="H178" s="35"/>
      <c r="I178" s="41"/>
      <c r="J178" s="35"/>
      <c r="K178" s="38" t="str">
        <f aca="false">IF($J178="Yes",IF(COUNTIF(Updates!$G$6:$G$305,$A178)&gt;0,"Logged","Not yet"),"")</f>
        <v/>
      </c>
      <c r="L178" s="42" t="str">
        <f aca="false">IF(COUNTA($B178:$J178)=0,"",IF(OR($B178="",$C178="",$D178="",$E178="",$H178="",$J178=""),"Fill in the starred columns",IF(COUNTIF(Products!$A$6:$A$55,$C178)=0,"Product not on Products sheet","")))</f>
        <v/>
      </c>
    </row>
    <row r="179" customFormat="false" ht="15" hidden="false" customHeight="true" outlineLevel="0" collapsed="false">
      <c r="A179" s="38" t="str">
        <f aca="false">IF(COUNTA($B179:$J179)=0,"","I"&amp;TEXT(ROW()-5,"000"))</f>
        <v/>
      </c>
      <c r="B179" s="39"/>
      <c r="C179" s="35"/>
      <c r="D179" s="35"/>
      <c r="E179" s="40"/>
      <c r="F179" s="35"/>
      <c r="G179" s="40"/>
      <c r="H179" s="35"/>
      <c r="I179" s="41"/>
      <c r="J179" s="35"/>
      <c r="K179" s="38" t="str">
        <f aca="false">IF($J179="Yes",IF(COUNTIF(Updates!$G$6:$G$305,$A179)&gt;0,"Logged","Not yet"),"")</f>
        <v/>
      </c>
      <c r="L179" s="42" t="str">
        <f aca="false">IF(COUNTA($B179:$J179)=0,"",IF(OR($B179="",$C179="",$D179="",$E179="",$H179="",$J179=""),"Fill in the starred columns",IF(COUNTIF(Products!$A$6:$A$55,$C179)=0,"Product not on Products sheet","")))</f>
        <v/>
      </c>
    </row>
    <row r="180" customFormat="false" ht="15" hidden="false" customHeight="true" outlineLevel="0" collapsed="false">
      <c r="A180" s="38" t="str">
        <f aca="false">IF(COUNTA($B180:$J180)=0,"","I"&amp;TEXT(ROW()-5,"000"))</f>
        <v/>
      </c>
      <c r="B180" s="39"/>
      <c r="C180" s="35"/>
      <c r="D180" s="35"/>
      <c r="E180" s="40"/>
      <c r="F180" s="35"/>
      <c r="G180" s="40"/>
      <c r="H180" s="35"/>
      <c r="I180" s="41"/>
      <c r="J180" s="35"/>
      <c r="K180" s="38" t="str">
        <f aca="false">IF($J180="Yes",IF(COUNTIF(Updates!$G$6:$G$305,$A180)&gt;0,"Logged","Not yet"),"")</f>
        <v/>
      </c>
      <c r="L180" s="42" t="str">
        <f aca="false">IF(COUNTA($B180:$J180)=0,"",IF(OR($B180="",$C180="",$D180="",$E180="",$H180="",$J180=""),"Fill in the starred columns",IF(COUNTIF(Products!$A$6:$A$55,$C180)=0,"Product not on Products sheet","")))</f>
        <v/>
      </c>
    </row>
    <row r="181" customFormat="false" ht="15" hidden="false" customHeight="true" outlineLevel="0" collapsed="false">
      <c r="A181" s="38" t="str">
        <f aca="false">IF(COUNTA($B181:$J181)=0,"","I"&amp;TEXT(ROW()-5,"000"))</f>
        <v/>
      </c>
      <c r="B181" s="39"/>
      <c r="C181" s="35"/>
      <c r="D181" s="35"/>
      <c r="E181" s="40"/>
      <c r="F181" s="35"/>
      <c r="G181" s="40"/>
      <c r="H181" s="35"/>
      <c r="I181" s="41"/>
      <c r="J181" s="35"/>
      <c r="K181" s="38" t="str">
        <f aca="false">IF($J181="Yes",IF(COUNTIF(Updates!$G$6:$G$305,$A181)&gt;0,"Logged","Not yet"),"")</f>
        <v/>
      </c>
      <c r="L181" s="42" t="str">
        <f aca="false">IF(COUNTA($B181:$J181)=0,"",IF(OR($B181="",$C181="",$D181="",$E181="",$H181="",$J181=""),"Fill in the starred columns",IF(COUNTIF(Products!$A$6:$A$55,$C181)=0,"Product not on Products sheet","")))</f>
        <v/>
      </c>
    </row>
    <row r="182" customFormat="false" ht="15" hidden="false" customHeight="true" outlineLevel="0" collapsed="false">
      <c r="A182" s="38" t="str">
        <f aca="false">IF(COUNTA($B182:$J182)=0,"","I"&amp;TEXT(ROW()-5,"000"))</f>
        <v/>
      </c>
      <c r="B182" s="39"/>
      <c r="C182" s="35"/>
      <c r="D182" s="35"/>
      <c r="E182" s="40"/>
      <c r="F182" s="35"/>
      <c r="G182" s="40"/>
      <c r="H182" s="35"/>
      <c r="I182" s="41"/>
      <c r="J182" s="35"/>
      <c r="K182" s="38" t="str">
        <f aca="false">IF($J182="Yes",IF(COUNTIF(Updates!$G$6:$G$305,$A182)&gt;0,"Logged","Not yet"),"")</f>
        <v/>
      </c>
      <c r="L182" s="42" t="str">
        <f aca="false">IF(COUNTA($B182:$J182)=0,"",IF(OR($B182="",$C182="",$D182="",$E182="",$H182="",$J182=""),"Fill in the starred columns",IF(COUNTIF(Products!$A$6:$A$55,$C182)=0,"Product not on Products sheet","")))</f>
        <v/>
      </c>
    </row>
    <row r="183" customFormat="false" ht="15" hidden="false" customHeight="true" outlineLevel="0" collapsed="false">
      <c r="A183" s="38" t="str">
        <f aca="false">IF(COUNTA($B183:$J183)=0,"","I"&amp;TEXT(ROW()-5,"000"))</f>
        <v/>
      </c>
      <c r="B183" s="39"/>
      <c r="C183" s="35"/>
      <c r="D183" s="35"/>
      <c r="E183" s="40"/>
      <c r="F183" s="35"/>
      <c r="G183" s="40"/>
      <c r="H183" s="35"/>
      <c r="I183" s="41"/>
      <c r="J183" s="35"/>
      <c r="K183" s="38" t="str">
        <f aca="false">IF($J183="Yes",IF(COUNTIF(Updates!$G$6:$G$305,$A183)&gt;0,"Logged","Not yet"),"")</f>
        <v/>
      </c>
      <c r="L183" s="42" t="str">
        <f aca="false">IF(COUNTA($B183:$J183)=0,"",IF(OR($B183="",$C183="",$D183="",$E183="",$H183="",$J183=""),"Fill in the starred columns",IF(COUNTIF(Products!$A$6:$A$55,$C183)=0,"Product not on Products sheet","")))</f>
        <v/>
      </c>
    </row>
    <row r="184" customFormat="false" ht="15" hidden="false" customHeight="true" outlineLevel="0" collapsed="false">
      <c r="A184" s="38" t="str">
        <f aca="false">IF(COUNTA($B184:$J184)=0,"","I"&amp;TEXT(ROW()-5,"000"))</f>
        <v/>
      </c>
      <c r="B184" s="39"/>
      <c r="C184" s="35"/>
      <c r="D184" s="35"/>
      <c r="E184" s="40"/>
      <c r="F184" s="35"/>
      <c r="G184" s="40"/>
      <c r="H184" s="35"/>
      <c r="I184" s="41"/>
      <c r="J184" s="35"/>
      <c r="K184" s="38" t="str">
        <f aca="false">IF($J184="Yes",IF(COUNTIF(Updates!$G$6:$G$305,$A184)&gt;0,"Logged","Not yet"),"")</f>
        <v/>
      </c>
      <c r="L184" s="42" t="str">
        <f aca="false">IF(COUNTA($B184:$J184)=0,"",IF(OR($B184="",$C184="",$D184="",$E184="",$H184="",$J184=""),"Fill in the starred columns",IF(COUNTIF(Products!$A$6:$A$55,$C184)=0,"Product not on Products sheet","")))</f>
        <v/>
      </c>
    </row>
    <row r="185" customFormat="false" ht="15" hidden="false" customHeight="true" outlineLevel="0" collapsed="false">
      <c r="A185" s="38" t="str">
        <f aca="false">IF(COUNTA($B185:$J185)=0,"","I"&amp;TEXT(ROW()-5,"000"))</f>
        <v/>
      </c>
      <c r="B185" s="39"/>
      <c r="C185" s="35"/>
      <c r="D185" s="35"/>
      <c r="E185" s="40"/>
      <c r="F185" s="35"/>
      <c r="G185" s="40"/>
      <c r="H185" s="35"/>
      <c r="I185" s="41"/>
      <c r="J185" s="35"/>
      <c r="K185" s="38" t="str">
        <f aca="false">IF($J185="Yes",IF(COUNTIF(Updates!$G$6:$G$305,$A185)&gt;0,"Logged","Not yet"),"")</f>
        <v/>
      </c>
      <c r="L185" s="42" t="str">
        <f aca="false">IF(COUNTA($B185:$J185)=0,"",IF(OR($B185="",$C185="",$D185="",$E185="",$H185="",$J185=""),"Fill in the starred columns",IF(COUNTIF(Products!$A$6:$A$55,$C185)=0,"Product not on Products sheet","")))</f>
        <v/>
      </c>
    </row>
    <row r="186" customFormat="false" ht="15" hidden="false" customHeight="true" outlineLevel="0" collapsed="false">
      <c r="A186" s="38" t="str">
        <f aca="false">IF(COUNTA($B186:$J186)=0,"","I"&amp;TEXT(ROW()-5,"000"))</f>
        <v/>
      </c>
      <c r="B186" s="39"/>
      <c r="C186" s="35"/>
      <c r="D186" s="35"/>
      <c r="E186" s="40"/>
      <c r="F186" s="35"/>
      <c r="G186" s="40"/>
      <c r="H186" s="35"/>
      <c r="I186" s="41"/>
      <c r="J186" s="35"/>
      <c r="K186" s="38" t="str">
        <f aca="false">IF($J186="Yes",IF(COUNTIF(Updates!$G$6:$G$305,$A186)&gt;0,"Logged","Not yet"),"")</f>
        <v/>
      </c>
      <c r="L186" s="42" t="str">
        <f aca="false">IF(COUNTA($B186:$J186)=0,"",IF(OR($B186="",$C186="",$D186="",$E186="",$H186="",$J186=""),"Fill in the starred columns",IF(COUNTIF(Products!$A$6:$A$55,$C186)=0,"Product not on Products sheet","")))</f>
        <v/>
      </c>
    </row>
    <row r="187" customFormat="false" ht="15" hidden="false" customHeight="true" outlineLevel="0" collapsed="false">
      <c r="A187" s="38" t="str">
        <f aca="false">IF(COUNTA($B187:$J187)=0,"","I"&amp;TEXT(ROW()-5,"000"))</f>
        <v/>
      </c>
      <c r="B187" s="39"/>
      <c r="C187" s="35"/>
      <c r="D187" s="35"/>
      <c r="E187" s="40"/>
      <c r="F187" s="35"/>
      <c r="G187" s="40"/>
      <c r="H187" s="35"/>
      <c r="I187" s="41"/>
      <c r="J187" s="35"/>
      <c r="K187" s="38" t="str">
        <f aca="false">IF($J187="Yes",IF(COUNTIF(Updates!$G$6:$G$305,$A187)&gt;0,"Logged","Not yet"),"")</f>
        <v/>
      </c>
      <c r="L187" s="42" t="str">
        <f aca="false">IF(COUNTA($B187:$J187)=0,"",IF(OR($B187="",$C187="",$D187="",$E187="",$H187="",$J187=""),"Fill in the starred columns",IF(COUNTIF(Products!$A$6:$A$55,$C187)=0,"Product not on Products sheet","")))</f>
        <v/>
      </c>
    </row>
    <row r="188" customFormat="false" ht="15" hidden="false" customHeight="true" outlineLevel="0" collapsed="false">
      <c r="A188" s="38" t="str">
        <f aca="false">IF(COUNTA($B188:$J188)=0,"","I"&amp;TEXT(ROW()-5,"000"))</f>
        <v/>
      </c>
      <c r="B188" s="39"/>
      <c r="C188" s="35"/>
      <c r="D188" s="35"/>
      <c r="E188" s="40"/>
      <c r="F188" s="35"/>
      <c r="G188" s="40"/>
      <c r="H188" s="35"/>
      <c r="I188" s="41"/>
      <c r="J188" s="35"/>
      <c r="K188" s="38" t="str">
        <f aca="false">IF($J188="Yes",IF(COUNTIF(Updates!$G$6:$G$305,$A188)&gt;0,"Logged","Not yet"),"")</f>
        <v/>
      </c>
      <c r="L188" s="42" t="str">
        <f aca="false">IF(COUNTA($B188:$J188)=0,"",IF(OR($B188="",$C188="",$D188="",$E188="",$H188="",$J188=""),"Fill in the starred columns",IF(COUNTIF(Products!$A$6:$A$55,$C188)=0,"Product not on Products sheet","")))</f>
        <v/>
      </c>
    </row>
    <row r="189" customFormat="false" ht="15" hidden="false" customHeight="true" outlineLevel="0" collapsed="false">
      <c r="A189" s="38" t="str">
        <f aca="false">IF(COUNTA($B189:$J189)=0,"","I"&amp;TEXT(ROW()-5,"000"))</f>
        <v/>
      </c>
      <c r="B189" s="39"/>
      <c r="C189" s="35"/>
      <c r="D189" s="35"/>
      <c r="E189" s="40"/>
      <c r="F189" s="35"/>
      <c r="G189" s="40"/>
      <c r="H189" s="35"/>
      <c r="I189" s="41"/>
      <c r="J189" s="35"/>
      <c r="K189" s="38" t="str">
        <f aca="false">IF($J189="Yes",IF(COUNTIF(Updates!$G$6:$G$305,$A189)&gt;0,"Logged","Not yet"),"")</f>
        <v/>
      </c>
      <c r="L189" s="42" t="str">
        <f aca="false">IF(COUNTA($B189:$J189)=0,"",IF(OR($B189="",$C189="",$D189="",$E189="",$H189="",$J189=""),"Fill in the starred columns",IF(COUNTIF(Products!$A$6:$A$55,$C189)=0,"Product not on Products sheet","")))</f>
        <v/>
      </c>
    </row>
    <row r="190" customFormat="false" ht="15" hidden="false" customHeight="true" outlineLevel="0" collapsed="false">
      <c r="A190" s="38" t="str">
        <f aca="false">IF(COUNTA($B190:$J190)=0,"","I"&amp;TEXT(ROW()-5,"000"))</f>
        <v/>
      </c>
      <c r="B190" s="39"/>
      <c r="C190" s="35"/>
      <c r="D190" s="35"/>
      <c r="E190" s="40"/>
      <c r="F190" s="35"/>
      <c r="G190" s="40"/>
      <c r="H190" s="35"/>
      <c r="I190" s="41"/>
      <c r="J190" s="35"/>
      <c r="K190" s="38" t="str">
        <f aca="false">IF($J190="Yes",IF(COUNTIF(Updates!$G$6:$G$305,$A190)&gt;0,"Logged","Not yet"),"")</f>
        <v/>
      </c>
      <c r="L190" s="42" t="str">
        <f aca="false">IF(COUNTA($B190:$J190)=0,"",IF(OR($B190="",$C190="",$D190="",$E190="",$H190="",$J190=""),"Fill in the starred columns",IF(COUNTIF(Products!$A$6:$A$55,$C190)=0,"Product not on Products sheet","")))</f>
        <v/>
      </c>
    </row>
    <row r="191" customFormat="false" ht="15" hidden="false" customHeight="true" outlineLevel="0" collapsed="false">
      <c r="A191" s="38" t="str">
        <f aca="false">IF(COUNTA($B191:$J191)=0,"","I"&amp;TEXT(ROW()-5,"000"))</f>
        <v/>
      </c>
      <c r="B191" s="39"/>
      <c r="C191" s="35"/>
      <c r="D191" s="35"/>
      <c r="E191" s="40"/>
      <c r="F191" s="35"/>
      <c r="G191" s="40"/>
      <c r="H191" s="35"/>
      <c r="I191" s="41"/>
      <c r="J191" s="35"/>
      <c r="K191" s="38" t="str">
        <f aca="false">IF($J191="Yes",IF(COUNTIF(Updates!$G$6:$G$305,$A191)&gt;0,"Logged","Not yet"),"")</f>
        <v/>
      </c>
      <c r="L191" s="42" t="str">
        <f aca="false">IF(COUNTA($B191:$J191)=0,"",IF(OR($B191="",$C191="",$D191="",$E191="",$H191="",$J191=""),"Fill in the starred columns",IF(COUNTIF(Products!$A$6:$A$55,$C191)=0,"Product not on Products sheet","")))</f>
        <v/>
      </c>
    </row>
    <row r="192" customFormat="false" ht="15" hidden="false" customHeight="true" outlineLevel="0" collapsed="false">
      <c r="A192" s="38" t="str">
        <f aca="false">IF(COUNTA($B192:$J192)=0,"","I"&amp;TEXT(ROW()-5,"000"))</f>
        <v/>
      </c>
      <c r="B192" s="39"/>
      <c r="C192" s="35"/>
      <c r="D192" s="35"/>
      <c r="E192" s="40"/>
      <c r="F192" s="35"/>
      <c r="G192" s="40"/>
      <c r="H192" s="35"/>
      <c r="I192" s="41"/>
      <c r="J192" s="35"/>
      <c r="K192" s="38" t="str">
        <f aca="false">IF($J192="Yes",IF(COUNTIF(Updates!$G$6:$G$305,$A192)&gt;0,"Logged","Not yet"),"")</f>
        <v/>
      </c>
      <c r="L192" s="42" t="str">
        <f aca="false">IF(COUNTA($B192:$J192)=0,"",IF(OR($B192="",$C192="",$D192="",$E192="",$H192="",$J192=""),"Fill in the starred columns",IF(COUNTIF(Products!$A$6:$A$55,$C192)=0,"Product not on Products sheet","")))</f>
        <v/>
      </c>
    </row>
    <row r="193" customFormat="false" ht="15" hidden="false" customHeight="true" outlineLevel="0" collapsed="false">
      <c r="A193" s="38" t="str">
        <f aca="false">IF(COUNTA($B193:$J193)=0,"","I"&amp;TEXT(ROW()-5,"000"))</f>
        <v/>
      </c>
      <c r="B193" s="39"/>
      <c r="C193" s="35"/>
      <c r="D193" s="35"/>
      <c r="E193" s="40"/>
      <c r="F193" s="35"/>
      <c r="G193" s="40"/>
      <c r="H193" s="35"/>
      <c r="I193" s="41"/>
      <c r="J193" s="35"/>
      <c r="K193" s="38" t="str">
        <f aca="false">IF($J193="Yes",IF(COUNTIF(Updates!$G$6:$G$305,$A193)&gt;0,"Logged","Not yet"),"")</f>
        <v/>
      </c>
      <c r="L193" s="42" t="str">
        <f aca="false">IF(COUNTA($B193:$J193)=0,"",IF(OR($B193="",$C193="",$D193="",$E193="",$H193="",$J193=""),"Fill in the starred columns",IF(COUNTIF(Products!$A$6:$A$55,$C193)=0,"Product not on Products sheet","")))</f>
        <v/>
      </c>
    </row>
    <row r="194" customFormat="false" ht="15" hidden="false" customHeight="true" outlineLevel="0" collapsed="false">
      <c r="A194" s="38" t="str">
        <f aca="false">IF(COUNTA($B194:$J194)=0,"","I"&amp;TEXT(ROW()-5,"000"))</f>
        <v/>
      </c>
      <c r="B194" s="39"/>
      <c r="C194" s="35"/>
      <c r="D194" s="35"/>
      <c r="E194" s="40"/>
      <c r="F194" s="35"/>
      <c r="G194" s="40"/>
      <c r="H194" s="35"/>
      <c r="I194" s="41"/>
      <c r="J194" s="35"/>
      <c r="K194" s="38" t="str">
        <f aca="false">IF($J194="Yes",IF(COUNTIF(Updates!$G$6:$G$305,$A194)&gt;0,"Logged","Not yet"),"")</f>
        <v/>
      </c>
      <c r="L194" s="42" t="str">
        <f aca="false">IF(COUNTA($B194:$J194)=0,"",IF(OR($B194="",$C194="",$D194="",$E194="",$H194="",$J194=""),"Fill in the starred columns",IF(COUNTIF(Products!$A$6:$A$55,$C194)=0,"Product not on Products sheet","")))</f>
        <v/>
      </c>
    </row>
    <row r="195" customFormat="false" ht="15" hidden="false" customHeight="true" outlineLevel="0" collapsed="false">
      <c r="A195" s="38" t="str">
        <f aca="false">IF(COUNTA($B195:$J195)=0,"","I"&amp;TEXT(ROW()-5,"000"))</f>
        <v/>
      </c>
      <c r="B195" s="39"/>
      <c r="C195" s="35"/>
      <c r="D195" s="35"/>
      <c r="E195" s="40"/>
      <c r="F195" s="35"/>
      <c r="G195" s="40"/>
      <c r="H195" s="35"/>
      <c r="I195" s="41"/>
      <c r="J195" s="35"/>
      <c r="K195" s="38" t="str">
        <f aca="false">IF($J195="Yes",IF(COUNTIF(Updates!$G$6:$G$305,$A195)&gt;0,"Logged","Not yet"),"")</f>
        <v/>
      </c>
      <c r="L195" s="42" t="str">
        <f aca="false">IF(COUNTA($B195:$J195)=0,"",IF(OR($B195="",$C195="",$D195="",$E195="",$H195="",$J195=""),"Fill in the starred columns",IF(COUNTIF(Products!$A$6:$A$55,$C195)=0,"Product not on Products sheet","")))</f>
        <v/>
      </c>
    </row>
    <row r="196" customFormat="false" ht="15" hidden="false" customHeight="true" outlineLevel="0" collapsed="false">
      <c r="A196" s="38" t="str">
        <f aca="false">IF(COUNTA($B196:$J196)=0,"","I"&amp;TEXT(ROW()-5,"000"))</f>
        <v/>
      </c>
      <c r="B196" s="39"/>
      <c r="C196" s="35"/>
      <c r="D196" s="35"/>
      <c r="E196" s="40"/>
      <c r="F196" s="35"/>
      <c r="G196" s="40"/>
      <c r="H196" s="35"/>
      <c r="I196" s="41"/>
      <c r="J196" s="35"/>
      <c r="K196" s="38" t="str">
        <f aca="false">IF($J196="Yes",IF(COUNTIF(Updates!$G$6:$G$305,$A196)&gt;0,"Logged","Not yet"),"")</f>
        <v/>
      </c>
      <c r="L196" s="42" t="str">
        <f aca="false">IF(COUNTA($B196:$J196)=0,"",IF(OR($B196="",$C196="",$D196="",$E196="",$H196="",$J196=""),"Fill in the starred columns",IF(COUNTIF(Products!$A$6:$A$55,$C196)=0,"Product not on Products sheet","")))</f>
        <v/>
      </c>
    </row>
    <row r="197" customFormat="false" ht="15" hidden="false" customHeight="true" outlineLevel="0" collapsed="false">
      <c r="A197" s="38" t="str">
        <f aca="false">IF(COUNTA($B197:$J197)=0,"","I"&amp;TEXT(ROW()-5,"000"))</f>
        <v/>
      </c>
      <c r="B197" s="39"/>
      <c r="C197" s="35"/>
      <c r="D197" s="35"/>
      <c r="E197" s="40"/>
      <c r="F197" s="35"/>
      <c r="G197" s="40"/>
      <c r="H197" s="35"/>
      <c r="I197" s="41"/>
      <c r="J197" s="35"/>
      <c r="K197" s="38" t="str">
        <f aca="false">IF($J197="Yes",IF(COUNTIF(Updates!$G$6:$G$305,$A197)&gt;0,"Logged","Not yet"),"")</f>
        <v/>
      </c>
      <c r="L197" s="42" t="str">
        <f aca="false">IF(COUNTA($B197:$J197)=0,"",IF(OR($B197="",$C197="",$D197="",$E197="",$H197="",$J197=""),"Fill in the starred columns",IF(COUNTIF(Products!$A$6:$A$55,$C197)=0,"Product not on Products sheet","")))</f>
        <v/>
      </c>
    </row>
    <row r="198" customFormat="false" ht="15" hidden="false" customHeight="true" outlineLevel="0" collapsed="false">
      <c r="A198" s="38" t="str">
        <f aca="false">IF(COUNTA($B198:$J198)=0,"","I"&amp;TEXT(ROW()-5,"000"))</f>
        <v/>
      </c>
      <c r="B198" s="39"/>
      <c r="C198" s="35"/>
      <c r="D198" s="35"/>
      <c r="E198" s="40"/>
      <c r="F198" s="35"/>
      <c r="G198" s="40"/>
      <c r="H198" s="35"/>
      <c r="I198" s="41"/>
      <c r="J198" s="35"/>
      <c r="K198" s="38" t="str">
        <f aca="false">IF($J198="Yes",IF(COUNTIF(Updates!$G$6:$G$305,$A198)&gt;0,"Logged","Not yet"),"")</f>
        <v/>
      </c>
      <c r="L198" s="42" t="str">
        <f aca="false">IF(COUNTA($B198:$J198)=0,"",IF(OR($B198="",$C198="",$D198="",$E198="",$H198="",$J198=""),"Fill in the starred columns",IF(COUNTIF(Products!$A$6:$A$55,$C198)=0,"Product not on Products sheet","")))</f>
        <v/>
      </c>
    </row>
    <row r="199" customFormat="false" ht="15" hidden="false" customHeight="true" outlineLevel="0" collapsed="false">
      <c r="A199" s="38" t="str">
        <f aca="false">IF(COUNTA($B199:$J199)=0,"","I"&amp;TEXT(ROW()-5,"000"))</f>
        <v/>
      </c>
      <c r="B199" s="39"/>
      <c r="C199" s="35"/>
      <c r="D199" s="35"/>
      <c r="E199" s="40"/>
      <c r="F199" s="35"/>
      <c r="G199" s="40"/>
      <c r="H199" s="35"/>
      <c r="I199" s="41"/>
      <c r="J199" s="35"/>
      <c r="K199" s="38" t="str">
        <f aca="false">IF($J199="Yes",IF(COUNTIF(Updates!$G$6:$G$305,$A199)&gt;0,"Logged","Not yet"),"")</f>
        <v/>
      </c>
      <c r="L199" s="42" t="str">
        <f aca="false">IF(COUNTA($B199:$J199)=0,"",IF(OR($B199="",$C199="",$D199="",$E199="",$H199="",$J199=""),"Fill in the starred columns",IF(COUNTIF(Products!$A$6:$A$55,$C199)=0,"Product not on Products sheet","")))</f>
        <v/>
      </c>
    </row>
    <row r="200" customFormat="false" ht="15" hidden="false" customHeight="true" outlineLevel="0" collapsed="false">
      <c r="A200" s="38" t="str">
        <f aca="false">IF(COUNTA($B200:$J200)=0,"","I"&amp;TEXT(ROW()-5,"000"))</f>
        <v/>
      </c>
      <c r="B200" s="39"/>
      <c r="C200" s="35"/>
      <c r="D200" s="35"/>
      <c r="E200" s="40"/>
      <c r="F200" s="35"/>
      <c r="G200" s="40"/>
      <c r="H200" s="35"/>
      <c r="I200" s="41"/>
      <c r="J200" s="35"/>
      <c r="K200" s="38" t="str">
        <f aca="false">IF($J200="Yes",IF(COUNTIF(Updates!$G$6:$G$305,$A200)&gt;0,"Logged","Not yet"),"")</f>
        <v/>
      </c>
      <c r="L200" s="42" t="str">
        <f aca="false">IF(COUNTA($B200:$J200)=0,"",IF(OR($B200="",$C200="",$D200="",$E200="",$H200="",$J200=""),"Fill in the starred columns",IF(COUNTIF(Products!$A$6:$A$55,$C200)=0,"Product not on Products sheet","")))</f>
        <v/>
      </c>
    </row>
    <row r="201" customFormat="false" ht="15" hidden="false" customHeight="true" outlineLevel="0" collapsed="false">
      <c r="A201" s="38" t="str">
        <f aca="false">IF(COUNTA($B201:$J201)=0,"","I"&amp;TEXT(ROW()-5,"000"))</f>
        <v/>
      </c>
      <c r="B201" s="39"/>
      <c r="C201" s="35"/>
      <c r="D201" s="35"/>
      <c r="E201" s="40"/>
      <c r="F201" s="35"/>
      <c r="G201" s="40"/>
      <c r="H201" s="35"/>
      <c r="I201" s="41"/>
      <c r="J201" s="35"/>
      <c r="K201" s="38" t="str">
        <f aca="false">IF($J201="Yes",IF(COUNTIF(Updates!$G$6:$G$305,$A201)&gt;0,"Logged","Not yet"),"")</f>
        <v/>
      </c>
      <c r="L201" s="42" t="str">
        <f aca="false">IF(COUNTA($B201:$J201)=0,"",IF(OR($B201="",$C201="",$D201="",$E201="",$H201="",$J201=""),"Fill in the starred columns",IF(COUNTIF(Products!$A$6:$A$55,$C201)=0,"Product not on Products sheet","")))</f>
        <v/>
      </c>
    </row>
    <row r="202" customFormat="false" ht="15" hidden="false" customHeight="true" outlineLevel="0" collapsed="false">
      <c r="A202" s="38" t="str">
        <f aca="false">IF(COUNTA($B202:$J202)=0,"","I"&amp;TEXT(ROW()-5,"000"))</f>
        <v/>
      </c>
      <c r="B202" s="39"/>
      <c r="C202" s="35"/>
      <c r="D202" s="35"/>
      <c r="E202" s="40"/>
      <c r="F202" s="35"/>
      <c r="G202" s="40"/>
      <c r="H202" s="35"/>
      <c r="I202" s="41"/>
      <c r="J202" s="35"/>
      <c r="K202" s="38" t="str">
        <f aca="false">IF($J202="Yes",IF(COUNTIF(Updates!$G$6:$G$305,$A202)&gt;0,"Logged","Not yet"),"")</f>
        <v/>
      </c>
      <c r="L202" s="42" t="str">
        <f aca="false">IF(COUNTA($B202:$J202)=0,"",IF(OR($B202="",$C202="",$D202="",$E202="",$H202="",$J202=""),"Fill in the starred columns",IF(COUNTIF(Products!$A$6:$A$55,$C202)=0,"Product not on Products sheet","")))</f>
        <v/>
      </c>
    </row>
    <row r="203" customFormat="false" ht="15" hidden="false" customHeight="true" outlineLevel="0" collapsed="false">
      <c r="A203" s="38" t="str">
        <f aca="false">IF(COUNTA($B203:$J203)=0,"","I"&amp;TEXT(ROW()-5,"000"))</f>
        <v/>
      </c>
      <c r="B203" s="39"/>
      <c r="C203" s="35"/>
      <c r="D203" s="35"/>
      <c r="E203" s="40"/>
      <c r="F203" s="35"/>
      <c r="G203" s="40"/>
      <c r="H203" s="35"/>
      <c r="I203" s="41"/>
      <c r="J203" s="35"/>
      <c r="K203" s="38" t="str">
        <f aca="false">IF($J203="Yes",IF(COUNTIF(Updates!$G$6:$G$305,$A203)&gt;0,"Logged","Not yet"),"")</f>
        <v/>
      </c>
      <c r="L203" s="42" t="str">
        <f aca="false">IF(COUNTA($B203:$J203)=0,"",IF(OR($B203="",$C203="",$D203="",$E203="",$H203="",$J203=""),"Fill in the starred columns",IF(COUNTIF(Products!$A$6:$A$55,$C203)=0,"Product not on Products sheet","")))</f>
        <v/>
      </c>
    </row>
    <row r="204" customFormat="false" ht="15" hidden="false" customHeight="true" outlineLevel="0" collapsed="false">
      <c r="A204" s="38" t="str">
        <f aca="false">IF(COUNTA($B204:$J204)=0,"","I"&amp;TEXT(ROW()-5,"000"))</f>
        <v/>
      </c>
      <c r="B204" s="39"/>
      <c r="C204" s="35"/>
      <c r="D204" s="35"/>
      <c r="E204" s="40"/>
      <c r="F204" s="35"/>
      <c r="G204" s="40"/>
      <c r="H204" s="35"/>
      <c r="I204" s="41"/>
      <c r="J204" s="35"/>
      <c r="K204" s="38" t="str">
        <f aca="false">IF($J204="Yes",IF(COUNTIF(Updates!$G$6:$G$305,$A204)&gt;0,"Logged","Not yet"),"")</f>
        <v/>
      </c>
      <c r="L204" s="42" t="str">
        <f aca="false">IF(COUNTA($B204:$J204)=0,"",IF(OR($B204="",$C204="",$D204="",$E204="",$H204="",$J204=""),"Fill in the starred columns",IF(COUNTIF(Products!$A$6:$A$55,$C204)=0,"Product not on Products sheet","")))</f>
        <v/>
      </c>
    </row>
    <row r="205" customFormat="false" ht="15" hidden="false" customHeight="true" outlineLevel="0" collapsed="false">
      <c r="A205" s="38" t="str">
        <f aca="false">IF(COUNTA($B205:$J205)=0,"","I"&amp;TEXT(ROW()-5,"000"))</f>
        <v/>
      </c>
      <c r="B205" s="39"/>
      <c r="C205" s="35"/>
      <c r="D205" s="35"/>
      <c r="E205" s="40"/>
      <c r="F205" s="35"/>
      <c r="G205" s="40"/>
      <c r="H205" s="35"/>
      <c r="I205" s="41"/>
      <c r="J205" s="35"/>
      <c r="K205" s="38" t="str">
        <f aca="false">IF($J205="Yes",IF(COUNTIF(Updates!$G$6:$G$305,$A205)&gt;0,"Logged","Not yet"),"")</f>
        <v/>
      </c>
      <c r="L205" s="42" t="str">
        <f aca="false">IF(COUNTA($B205:$J205)=0,"",IF(OR($B205="",$C205="",$D205="",$E205="",$H205="",$J205=""),"Fill in the starred columns",IF(COUNTIF(Products!$A$6:$A$55,$C205)=0,"Product not on Products sheet","")))</f>
        <v/>
      </c>
    </row>
    <row r="206" customFormat="false" ht="15" hidden="false" customHeight="true" outlineLevel="0" collapsed="false">
      <c r="A206" s="38" t="str">
        <f aca="false">IF(COUNTA($B206:$J206)=0,"","I"&amp;TEXT(ROW()-5,"000"))</f>
        <v/>
      </c>
      <c r="B206" s="39"/>
      <c r="C206" s="35"/>
      <c r="D206" s="35"/>
      <c r="E206" s="40"/>
      <c r="F206" s="35"/>
      <c r="G206" s="40"/>
      <c r="H206" s="35"/>
      <c r="I206" s="41"/>
      <c r="J206" s="35"/>
      <c r="K206" s="38" t="str">
        <f aca="false">IF($J206="Yes",IF(COUNTIF(Updates!$G$6:$G$305,$A206)&gt;0,"Logged","Not yet"),"")</f>
        <v/>
      </c>
      <c r="L206" s="42" t="str">
        <f aca="false">IF(COUNTA($B206:$J206)=0,"",IF(OR($B206="",$C206="",$D206="",$E206="",$H206="",$J206=""),"Fill in the starred columns",IF(COUNTIF(Products!$A$6:$A$55,$C206)=0,"Product not on Products sheet","")))</f>
        <v/>
      </c>
    </row>
    <row r="207" customFormat="false" ht="15" hidden="false" customHeight="true" outlineLevel="0" collapsed="false">
      <c r="A207" s="38" t="str">
        <f aca="false">IF(COUNTA($B207:$J207)=0,"","I"&amp;TEXT(ROW()-5,"000"))</f>
        <v/>
      </c>
      <c r="B207" s="39"/>
      <c r="C207" s="35"/>
      <c r="D207" s="35"/>
      <c r="E207" s="40"/>
      <c r="F207" s="35"/>
      <c r="G207" s="40"/>
      <c r="H207" s="35"/>
      <c r="I207" s="41"/>
      <c r="J207" s="35"/>
      <c r="K207" s="38" t="str">
        <f aca="false">IF($J207="Yes",IF(COUNTIF(Updates!$G$6:$G$305,$A207)&gt;0,"Logged","Not yet"),"")</f>
        <v/>
      </c>
      <c r="L207" s="42" t="str">
        <f aca="false">IF(COUNTA($B207:$J207)=0,"",IF(OR($B207="",$C207="",$D207="",$E207="",$H207="",$J207=""),"Fill in the starred columns",IF(COUNTIF(Products!$A$6:$A$55,$C207)=0,"Product not on Products sheet","")))</f>
        <v/>
      </c>
    </row>
    <row r="208" customFormat="false" ht="15" hidden="false" customHeight="true" outlineLevel="0" collapsed="false">
      <c r="A208" s="38" t="str">
        <f aca="false">IF(COUNTA($B208:$J208)=0,"","I"&amp;TEXT(ROW()-5,"000"))</f>
        <v/>
      </c>
      <c r="B208" s="39"/>
      <c r="C208" s="35"/>
      <c r="D208" s="35"/>
      <c r="E208" s="40"/>
      <c r="F208" s="35"/>
      <c r="G208" s="40"/>
      <c r="H208" s="35"/>
      <c r="I208" s="41"/>
      <c r="J208" s="35"/>
      <c r="K208" s="38" t="str">
        <f aca="false">IF($J208="Yes",IF(COUNTIF(Updates!$G$6:$G$305,$A208)&gt;0,"Logged","Not yet"),"")</f>
        <v/>
      </c>
      <c r="L208" s="42" t="str">
        <f aca="false">IF(COUNTA($B208:$J208)=0,"",IF(OR($B208="",$C208="",$D208="",$E208="",$H208="",$J208=""),"Fill in the starred columns",IF(COUNTIF(Products!$A$6:$A$55,$C208)=0,"Product not on Products sheet","")))</f>
        <v/>
      </c>
    </row>
    <row r="209" customFormat="false" ht="15" hidden="false" customHeight="true" outlineLevel="0" collapsed="false">
      <c r="A209" s="38" t="str">
        <f aca="false">IF(COUNTA($B209:$J209)=0,"","I"&amp;TEXT(ROW()-5,"000"))</f>
        <v/>
      </c>
      <c r="B209" s="39"/>
      <c r="C209" s="35"/>
      <c r="D209" s="35"/>
      <c r="E209" s="40"/>
      <c r="F209" s="35"/>
      <c r="G209" s="40"/>
      <c r="H209" s="35"/>
      <c r="I209" s="41"/>
      <c r="J209" s="35"/>
      <c r="K209" s="38" t="str">
        <f aca="false">IF($J209="Yes",IF(COUNTIF(Updates!$G$6:$G$305,$A209)&gt;0,"Logged","Not yet"),"")</f>
        <v/>
      </c>
      <c r="L209" s="42" t="str">
        <f aca="false">IF(COUNTA($B209:$J209)=0,"",IF(OR($B209="",$C209="",$D209="",$E209="",$H209="",$J209=""),"Fill in the starred columns",IF(COUNTIF(Products!$A$6:$A$55,$C209)=0,"Product not on Products sheet","")))</f>
        <v/>
      </c>
    </row>
    <row r="210" customFormat="false" ht="15" hidden="false" customHeight="true" outlineLevel="0" collapsed="false">
      <c r="A210" s="38" t="str">
        <f aca="false">IF(COUNTA($B210:$J210)=0,"","I"&amp;TEXT(ROW()-5,"000"))</f>
        <v/>
      </c>
      <c r="B210" s="39"/>
      <c r="C210" s="35"/>
      <c r="D210" s="35"/>
      <c r="E210" s="40"/>
      <c r="F210" s="35"/>
      <c r="G210" s="40"/>
      <c r="H210" s="35"/>
      <c r="I210" s="41"/>
      <c r="J210" s="35"/>
      <c r="K210" s="38" t="str">
        <f aca="false">IF($J210="Yes",IF(COUNTIF(Updates!$G$6:$G$305,$A210)&gt;0,"Logged","Not yet"),"")</f>
        <v/>
      </c>
      <c r="L210" s="42" t="str">
        <f aca="false">IF(COUNTA($B210:$J210)=0,"",IF(OR($B210="",$C210="",$D210="",$E210="",$H210="",$J210=""),"Fill in the starred columns",IF(COUNTIF(Products!$A$6:$A$55,$C210)=0,"Product not on Products sheet","")))</f>
        <v/>
      </c>
    </row>
    <row r="211" customFormat="false" ht="15" hidden="false" customHeight="true" outlineLevel="0" collapsed="false">
      <c r="A211" s="38" t="str">
        <f aca="false">IF(COUNTA($B211:$J211)=0,"","I"&amp;TEXT(ROW()-5,"000"))</f>
        <v/>
      </c>
      <c r="B211" s="39"/>
      <c r="C211" s="35"/>
      <c r="D211" s="35"/>
      <c r="E211" s="40"/>
      <c r="F211" s="35"/>
      <c r="G211" s="40"/>
      <c r="H211" s="35"/>
      <c r="I211" s="41"/>
      <c r="J211" s="35"/>
      <c r="K211" s="38" t="str">
        <f aca="false">IF($J211="Yes",IF(COUNTIF(Updates!$G$6:$G$305,$A211)&gt;0,"Logged","Not yet"),"")</f>
        <v/>
      </c>
      <c r="L211" s="42" t="str">
        <f aca="false">IF(COUNTA($B211:$J211)=0,"",IF(OR($B211="",$C211="",$D211="",$E211="",$H211="",$J211=""),"Fill in the starred columns",IF(COUNTIF(Products!$A$6:$A$55,$C211)=0,"Product not on Products sheet","")))</f>
        <v/>
      </c>
    </row>
    <row r="212" customFormat="false" ht="15" hidden="false" customHeight="true" outlineLevel="0" collapsed="false">
      <c r="A212" s="38" t="str">
        <f aca="false">IF(COUNTA($B212:$J212)=0,"","I"&amp;TEXT(ROW()-5,"000"))</f>
        <v/>
      </c>
      <c r="B212" s="39"/>
      <c r="C212" s="35"/>
      <c r="D212" s="35"/>
      <c r="E212" s="40"/>
      <c r="F212" s="35"/>
      <c r="G212" s="40"/>
      <c r="H212" s="35"/>
      <c r="I212" s="41"/>
      <c r="J212" s="35"/>
      <c r="K212" s="38" t="str">
        <f aca="false">IF($J212="Yes",IF(COUNTIF(Updates!$G$6:$G$305,$A212)&gt;0,"Logged","Not yet"),"")</f>
        <v/>
      </c>
      <c r="L212" s="42" t="str">
        <f aca="false">IF(COUNTA($B212:$J212)=0,"",IF(OR($B212="",$C212="",$D212="",$E212="",$H212="",$J212=""),"Fill in the starred columns",IF(COUNTIF(Products!$A$6:$A$55,$C212)=0,"Product not on Products sheet","")))</f>
        <v/>
      </c>
    </row>
    <row r="213" customFormat="false" ht="15" hidden="false" customHeight="true" outlineLevel="0" collapsed="false">
      <c r="A213" s="38" t="str">
        <f aca="false">IF(COUNTA($B213:$J213)=0,"","I"&amp;TEXT(ROW()-5,"000"))</f>
        <v/>
      </c>
      <c r="B213" s="39"/>
      <c r="C213" s="35"/>
      <c r="D213" s="35"/>
      <c r="E213" s="40"/>
      <c r="F213" s="35"/>
      <c r="G213" s="40"/>
      <c r="H213" s="35"/>
      <c r="I213" s="41"/>
      <c r="J213" s="35"/>
      <c r="K213" s="38" t="str">
        <f aca="false">IF($J213="Yes",IF(COUNTIF(Updates!$G$6:$G$305,$A213)&gt;0,"Logged","Not yet"),"")</f>
        <v/>
      </c>
      <c r="L213" s="42" t="str">
        <f aca="false">IF(COUNTA($B213:$J213)=0,"",IF(OR($B213="",$C213="",$D213="",$E213="",$H213="",$J213=""),"Fill in the starred columns",IF(COUNTIF(Products!$A$6:$A$55,$C213)=0,"Product not on Products sheet","")))</f>
        <v/>
      </c>
    </row>
    <row r="214" customFormat="false" ht="15" hidden="false" customHeight="true" outlineLevel="0" collapsed="false">
      <c r="A214" s="38" t="str">
        <f aca="false">IF(COUNTA($B214:$J214)=0,"","I"&amp;TEXT(ROW()-5,"000"))</f>
        <v/>
      </c>
      <c r="B214" s="39"/>
      <c r="C214" s="35"/>
      <c r="D214" s="35"/>
      <c r="E214" s="40"/>
      <c r="F214" s="35"/>
      <c r="G214" s="40"/>
      <c r="H214" s="35"/>
      <c r="I214" s="41"/>
      <c r="J214" s="35"/>
      <c r="K214" s="38" t="str">
        <f aca="false">IF($J214="Yes",IF(COUNTIF(Updates!$G$6:$G$305,$A214)&gt;0,"Logged","Not yet"),"")</f>
        <v/>
      </c>
      <c r="L214" s="42" t="str">
        <f aca="false">IF(COUNTA($B214:$J214)=0,"",IF(OR($B214="",$C214="",$D214="",$E214="",$H214="",$J214=""),"Fill in the starred columns",IF(COUNTIF(Products!$A$6:$A$55,$C214)=0,"Product not on Products sheet","")))</f>
        <v/>
      </c>
    </row>
    <row r="215" customFormat="false" ht="15" hidden="false" customHeight="true" outlineLevel="0" collapsed="false">
      <c r="A215" s="38" t="str">
        <f aca="false">IF(COUNTA($B215:$J215)=0,"","I"&amp;TEXT(ROW()-5,"000"))</f>
        <v/>
      </c>
      <c r="B215" s="39"/>
      <c r="C215" s="35"/>
      <c r="D215" s="35"/>
      <c r="E215" s="40"/>
      <c r="F215" s="35"/>
      <c r="G215" s="40"/>
      <c r="H215" s="35"/>
      <c r="I215" s="41"/>
      <c r="J215" s="35"/>
      <c r="K215" s="38" t="str">
        <f aca="false">IF($J215="Yes",IF(COUNTIF(Updates!$G$6:$G$305,$A215)&gt;0,"Logged","Not yet"),"")</f>
        <v/>
      </c>
      <c r="L215" s="42" t="str">
        <f aca="false">IF(COUNTA($B215:$J215)=0,"",IF(OR($B215="",$C215="",$D215="",$E215="",$H215="",$J215=""),"Fill in the starred columns",IF(COUNTIF(Products!$A$6:$A$55,$C215)=0,"Product not on Products sheet","")))</f>
        <v/>
      </c>
    </row>
    <row r="216" customFormat="false" ht="15" hidden="false" customHeight="true" outlineLevel="0" collapsed="false">
      <c r="A216" s="38" t="str">
        <f aca="false">IF(COUNTA($B216:$J216)=0,"","I"&amp;TEXT(ROW()-5,"000"))</f>
        <v/>
      </c>
      <c r="B216" s="39"/>
      <c r="C216" s="35"/>
      <c r="D216" s="35"/>
      <c r="E216" s="40"/>
      <c r="F216" s="35"/>
      <c r="G216" s="40"/>
      <c r="H216" s="35"/>
      <c r="I216" s="41"/>
      <c r="J216" s="35"/>
      <c r="K216" s="38" t="str">
        <f aca="false">IF($J216="Yes",IF(COUNTIF(Updates!$G$6:$G$305,$A216)&gt;0,"Logged","Not yet"),"")</f>
        <v/>
      </c>
      <c r="L216" s="42" t="str">
        <f aca="false">IF(COUNTA($B216:$J216)=0,"",IF(OR($B216="",$C216="",$D216="",$E216="",$H216="",$J216=""),"Fill in the starred columns",IF(COUNTIF(Products!$A$6:$A$55,$C216)=0,"Product not on Products sheet","")))</f>
        <v/>
      </c>
    </row>
    <row r="217" customFormat="false" ht="15" hidden="false" customHeight="true" outlineLevel="0" collapsed="false">
      <c r="A217" s="38" t="str">
        <f aca="false">IF(COUNTA($B217:$J217)=0,"","I"&amp;TEXT(ROW()-5,"000"))</f>
        <v/>
      </c>
      <c r="B217" s="39"/>
      <c r="C217" s="35"/>
      <c r="D217" s="35"/>
      <c r="E217" s="40"/>
      <c r="F217" s="35"/>
      <c r="G217" s="40"/>
      <c r="H217" s="35"/>
      <c r="I217" s="41"/>
      <c r="J217" s="35"/>
      <c r="K217" s="38" t="str">
        <f aca="false">IF($J217="Yes",IF(COUNTIF(Updates!$G$6:$G$305,$A217)&gt;0,"Logged","Not yet"),"")</f>
        <v/>
      </c>
      <c r="L217" s="42" t="str">
        <f aca="false">IF(COUNTA($B217:$J217)=0,"",IF(OR($B217="",$C217="",$D217="",$E217="",$H217="",$J217=""),"Fill in the starred columns",IF(COUNTIF(Products!$A$6:$A$55,$C217)=0,"Product not on Products sheet","")))</f>
        <v/>
      </c>
    </row>
    <row r="218" customFormat="false" ht="15" hidden="false" customHeight="true" outlineLevel="0" collapsed="false">
      <c r="A218" s="38" t="str">
        <f aca="false">IF(COUNTA($B218:$J218)=0,"","I"&amp;TEXT(ROW()-5,"000"))</f>
        <v/>
      </c>
      <c r="B218" s="39"/>
      <c r="C218" s="35"/>
      <c r="D218" s="35"/>
      <c r="E218" s="40"/>
      <c r="F218" s="35"/>
      <c r="G218" s="40"/>
      <c r="H218" s="35"/>
      <c r="I218" s="41"/>
      <c r="J218" s="35"/>
      <c r="K218" s="38" t="str">
        <f aca="false">IF($J218="Yes",IF(COUNTIF(Updates!$G$6:$G$305,$A218)&gt;0,"Logged","Not yet"),"")</f>
        <v/>
      </c>
      <c r="L218" s="42" t="str">
        <f aca="false">IF(COUNTA($B218:$J218)=0,"",IF(OR($B218="",$C218="",$D218="",$E218="",$H218="",$J218=""),"Fill in the starred columns",IF(COUNTIF(Products!$A$6:$A$55,$C218)=0,"Product not on Products sheet","")))</f>
        <v/>
      </c>
    </row>
    <row r="219" customFormat="false" ht="15" hidden="false" customHeight="true" outlineLevel="0" collapsed="false">
      <c r="A219" s="38" t="str">
        <f aca="false">IF(COUNTA($B219:$J219)=0,"","I"&amp;TEXT(ROW()-5,"000"))</f>
        <v/>
      </c>
      <c r="B219" s="39"/>
      <c r="C219" s="35"/>
      <c r="D219" s="35"/>
      <c r="E219" s="40"/>
      <c r="F219" s="35"/>
      <c r="G219" s="40"/>
      <c r="H219" s="35"/>
      <c r="I219" s="41"/>
      <c r="J219" s="35"/>
      <c r="K219" s="38" t="str">
        <f aca="false">IF($J219="Yes",IF(COUNTIF(Updates!$G$6:$G$305,$A219)&gt;0,"Logged","Not yet"),"")</f>
        <v/>
      </c>
      <c r="L219" s="42" t="str">
        <f aca="false">IF(COUNTA($B219:$J219)=0,"",IF(OR($B219="",$C219="",$D219="",$E219="",$H219="",$J219=""),"Fill in the starred columns",IF(COUNTIF(Products!$A$6:$A$55,$C219)=0,"Product not on Products sheet","")))</f>
        <v/>
      </c>
    </row>
    <row r="220" customFormat="false" ht="15" hidden="false" customHeight="true" outlineLevel="0" collapsed="false">
      <c r="A220" s="38" t="str">
        <f aca="false">IF(COUNTA($B220:$J220)=0,"","I"&amp;TEXT(ROW()-5,"000"))</f>
        <v/>
      </c>
      <c r="B220" s="39"/>
      <c r="C220" s="35"/>
      <c r="D220" s="35"/>
      <c r="E220" s="40"/>
      <c r="F220" s="35"/>
      <c r="G220" s="40"/>
      <c r="H220" s="35"/>
      <c r="I220" s="41"/>
      <c r="J220" s="35"/>
      <c r="K220" s="38" t="str">
        <f aca="false">IF($J220="Yes",IF(COUNTIF(Updates!$G$6:$G$305,$A220)&gt;0,"Logged","Not yet"),"")</f>
        <v/>
      </c>
      <c r="L220" s="42" t="str">
        <f aca="false">IF(COUNTA($B220:$J220)=0,"",IF(OR($B220="",$C220="",$D220="",$E220="",$H220="",$J220=""),"Fill in the starred columns",IF(COUNTIF(Products!$A$6:$A$55,$C220)=0,"Product not on Products sheet","")))</f>
        <v/>
      </c>
    </row>
    <row r="221" customFormat="false" ht="15" hidden="false" customHeight="true" outlineLevel="0" collapsed="false">
      <c r="A221" s="38" t="str">
        <f aca="false">IF(COUNTA($B221:$J221)=0,"","I"&amp;TEXT(ROW()-5,"000"))</f>
        <v/>
      </c>
      <c r="B221" s="39"/>
      <c r="C221" s="35"/>
      <c r="D221" s="35"/>
      <c r="E221" s="40"/>
      <c r="F221" s="35"/>
      <c r="G221" s="40"/>
      <c r="H221" s="35"/>
      <c r="I221" s="41"/>
      <c r="J221" s="35"/>
      <c r="K221" s="38" t="str">
        <f aca="false">IF($J221="Yes",IF(COUNTIF(Updates!$G$6:$G$305,$A221)&gt;0,"Logged","Not yet"),"")</f>
        <v/>
      </c>
      <c r="L221" s="42" t="str">
        <f aca="false">IF(COUNTA($B221:$J221)=0,"",IF(OR($B221="",$C221="",$D221="",$E221="",$H221="",$J221=""),"Fill in the starred columns",IF(COUNTIF(Products!$A$6:$A$55,$C221)=0,"Product not on Products sheet","")))</f>
        <v/>
      </c>
    </row>
    <row r="222" customFormat="false" ht="15" hidden="false" customHeight="true" outlineLevel="0" collapsed="false">
      <c r="A222" s="38" t="str">
        <f aca="false">IF(COUNTA($B222:$J222)=0,"","I"&amp;TEXT(ROW()-5,"000"))</f>
        <v/>
      </c>
      <c r="B222" s="39"/>
      <c r="C222" s="35"/>
      <c r="D222" s="35"/>
      <c r="E222" s="40"/>
      <c r="F222" s="35"/>
      <c r="G222" s="40"/>
      <c r="H222" s="35"/>
      <c r="I222" s="41"/>
      <c r="J222" s="35"/>
      <c r="K222" s="38" t="str">
        <f aca="false">IF($J222="Yes",IF(COUNTIF(Updates!$G$6:$G$305,$A222)&gt;0,"Logged","Not yet"),"")</f>
        <v/>
      </c>
      <c r="L222" s="42" t="str">
        <f aca="false">IF(COUNTA($B222:$J222)=0,"",IF(OR($B222="",$C222="",$D222="",$E222="",$H222="",$J222=""),"Fill in the starred columns",IF(COUNTIF(Products!$A$6:$A$55,$C222)=0,"Product not on Products sheet","")))</f>
        <v/>
      </c>
    </row>
    <row r="223" customFormat="false" ht="15" hidden="false" customHeight="true" outlineLevel="0" collapsed="false">
      <c r="A223" s="38" t="str">
        <f aca="false">IF(COUNTA($B223:$J223)=0,"","I"&amp;TEXT(ROW()-5,"000"))</f>
        <v/>
      </c>
      <c r="B223" s="39"/>
      <c r="C223" s="35"/>
      <c r="D223" s="35"/>
      <c r="E223" s="40"/>
      <c r="F223" s="35"/>
      <c r="G223" s="40"/>
      <c r="H223" s="35"/>
      <c r="I223" s="41"/>
      <c r="J223" s="35"/>
      <c r="K223" s="38" t="str">
        <f aca="false">IF($J223="Yes",IF(COUNTIF(Updates!$G$6:$G$305,$A223)&gt;0,"Logged","Not yet"),"")</f>
        <v/>
      </c>
      <c r="L223" s="42" t="str">
        <f aca="false">IF(COUNTA($B223:$J223)=0,"",IF(OR($B223="",$C223="",$D223="",$E223="",$H223="",$J223=""),"Fill in the starred columns",IF(COUNTIF(Products!$A$6:$A$55,$C223)=0,"Product not on Products sheet","")))</f>
        <v/>
      </c>
    </row>
    <row r="224" customFormat="false" ht="15" hidden="false" customHeight="true" outlineLevel="0" collapsed="false">
      <c r="A224" s="38" t="str">
        <f aca="false">IF(COUNTA($B224:$J224)=0,"","I"&amp;TEXT(ROW()-5,"000"))</f>
        <v/>
      </c>
      <c r="B224" s="39"/>
      <c r="C224" s="35"/>
      <c r="D224" s="35"/>
      <c r="E224" s="40"/>
      <c r="F224" s="35"/>
      <c r="G224" s="40"/>
      <c r="H224" s="35"/>
      <c r="I224" s="41"/>
      <c r="J224" s="35"/>
      <c r="K224" s="38" t="str">
        <f aca="false">IF($J224="Yes",IF(COUNTIF(Updates!$G$6:$G$305,$A224)&gt;0,"Logged","Not yet"),"")</f>
        <v/>
      </c>
      <c r="L224" s="42" t="str">
        <f aca="false">IF(COUNTA($B224:$J224)=0,"",IF(OR($B224="",$C224="",$D224="",$E224="",$H224="",$J224=""),"Fill in the starred columns",IF(COUNTIF(Products!$A$6:$A$55,$C224)=0,"Product not on Products sheet","")))</f>
        <v/>
      </c>
    </row>
    <row r="225" customFormat="false" ht="15" hidden="false" customHeight="true" outlineLevel="0" collapsed="false">
      <c r="A225" s="38" t="str">
        <f aca="false">IF(COUNTA($B225:$J225)=0,"","I"&amp;TEXT(ROW()-5,"000"))</f>
        <v/>
      </c>
      <c r="B225" s="39"/>
      <c r="C225" s="35"/>
      <c r="D225" s="35"/>
      <c r="E225" s="40"/>
      <c r="F225" s="35"/>
      <c r="G225" s="40"/>
      <c r="H225" s="35"/>
      <c r="I225" s="41"/>
      <c r="J225" s="35"/>
      <c r="K225" s="38" t="str">
        <f aca="false">IF($J225="Yes",IF(COUNTIF(Updates!$G$6:$G$305,$A225)&gt;0,"Logged","Not yet"),"")</f>
        <v/>
      </c>
      <c r="L225" s="42" t="str">
        <f aca="false">IF(COUNTA($B225:$J225)=0,"",IF(OR($B225="",$C225="",$D225="",$E225="",$H225="",$J225=""),"Fill in the starred columns",IF(COUNTIF(Products!$A$6:$A$55,$C225)=0,"Product not on Products sheet","")))</f>
        <v/>
      </c>
    </row>
    <row r="226" customFormat="false" ht="15" hidden="false" customHeight="true" outlineLevel="0" collapsed="false">
      <c r="A226" s="38" t="str">
        <f aca="false">IF(COUNTA($B226:$J226)=0,"","I"&amp;TEXT(ROW()-5,"000"))</f>
        <v/>
      </c>
      <c r="B226" s="39"/>
      <c r="C226" s="35"/>
      <c r="D226" s="35"/>
      <c r="E226" s="40"/>
      <c r="F226" s="35"/>
      <c r="G226" s="40"/>
      <c r="H226" s="35"/>
      <c r="I226" s="41"/>
      <c r="J226" s="35"/>
      <c r="K226" s="38" t="str">
        <f aca="false">IF($J226="Yes",IF(COUNTIF(Updates!$G$6:$G$305,$A226)&gt;0,"Logged","Not yet"),"")</f>
        <v/>
      </c>
      <c r="L226" s="42" t="str">
        <f aca="false">IF(COUNTA($B226:$J226)=0,"",IF(OR($B226="",$C226="",$D226="",$E226="",$H226="",$J226=""),"Fill in the starred columns",IF(COUNTIF(Products!$A$6:$A$55,$C226)=0,"Product not on Products sheet","")))</f>
        <v/>
      </c>
    </row>
    <row r="227" customFormat="false" ht="15" hidden="false" customHeight="true" outlineLevel="0" collapsed="false">
      <c r="A227" s="38" t="str">
        <f aca="false">IF(COUNTA($B227:$J227)=0,"","I"&amp;TEXT(ROW()-5,"000"))</f>
        <v/>
      </c>
      <c r="B227" s="39"/>
      <c r="C227" s="35"/>
      <c r="D227" s="35"/>
      <c r="E227" s="40"/>
      <c r="F227" s="35"/>
      <c r="G227" s="40"/>
      <c r="H227" s="35"/>
      <c r="I227" s="41"/>
      <c r="J227" s="35"/>
      <c r="K227" s="38" t="str">
        <f aca="false">IF($J227="Yes",IF(COUNTIF(Updates!$G$6:$G$305,$A227)&gt;0,"Logged","Not yet"),"")</f>
        <v/>
      </c>
      <c r="L227" s="42" t="str">
        <f aca="false">IF(COUNTA($B227:$J227)=0,"",IF(OR($B227="",$C227="",$D227="",$E227="",$H227="",$J227=""),"Fill in the starred columns",IF(COUNTIF(Products!$A$6:$A$55,$C227)=0,"Product not on Products sheet","")))</f>
        <v/>
      </c>
    </row>
    <row r="228" customFormat="false" ht="15" hidden="false" customHeight="true" outlineLevel="0" collapsed="false">
      <c r="A228" s="38" t="str">
        <f aca="false">IF(COUNTA($B228:$J228)=0,"","I"&amp;TEXT(ROW()-5,"000"))</f>
        <v/>
      </c>
      <c r="B228" s="39"/>
      <c r="C228" s="35"/>
      <c r="D228" s="35"/>
      <c r="E228" s="40"/>
      <c r="F228" s="35"/>
      <c r="G228" s="40"/>
      <c r="H228" s="35"/>
      <c r="I228" s="41"/>
      <c r="J228" s="35"/>
      <c r="K228" s="38" t="str">
        <f aca="false">IF($J228="Yes",IF(COUNTIF(Updates!$G$6:$G$305,$A228)&gt;0,"Logged","Not yet"),"")</f>
        <v/>
      </c>
      <c r="L228" s="42" t="str">
        <f aca="false">IF(COUNTA($B228:$J228)=0,"",IF(OR($B228="",$C228="",$D228="",$E228="",$H228="",$J228=""),"Fill in the starred columns",IF(COUNTIF(Products!$A$6:$A$55,$C228)=0,"Product not on Products sheet","")))</f>
        <v/>
      </c>
    </row>
    <row r="229" customFormat="false" ht="15" hidden="false" customHeight="true" outlineLevel="0" collapsed="false">
      <c r="A229" s="38" t="str">
        <f aca="false">IF(COUNTA($B229:$J229)=0,"","I"&amp;TEXT(ROW()-5,"000"))</f>
        <v/>
      </c>
      <c r="B229" s="39"/>
      <c r="C229" s="35"/>
      <c r="D229" s="35"/>
      <c r="E229" s="40"/>
      <c r="F229" s="35"/>
      <c r="G229" s="40"/>
      <c r="H229" s="35"/>
      <c r="I229" s="41"/>
      <c r="J229" s="35"/>
      <c r="K229" s="38" t="str">
        <f aca="false">IF($J229="Yes",IF(COUNTIF(Updates!$G$6:$G$305,$A229)&gt;0,"Logged","Not yet"),"")</f>
        <v/>
      </c>
      <c r="L229" s="42" t="str">
        <f aca="false">IF(COUNTA($B229:$J229)=0,"",IF(OR($B229="",$C229="",$D229="",$E229="",$H229="",$J229=""),"Fill in the starred columns",IF(COUNTIF(Products!$A$6:$A$55,$C229)=0,"Product not on Products sheet","")))</f>
        <v/>
      </c>
    </row>
    <row r="230" customFormat="false" ht="15" hidden="false" customHeight="true" outlineLevel="0" collapsed="false">
      <c r="A230" s="38" t="str">
        <f aca="false">IF(COUNTA($B230:$J230)=0,"","I"&amp;TEXT(ROW()-5,"000"))</f>
        <v/>
      </c>
      <c r="B230" s="39"/>
      <c r="C230" s="35"/>
      <c r="D230" s="35"/>
      <c r="E230" s="40"/>
      <c r="F230" s="35"/>
      <c r="G230" s="40"/>
      <c r="H230" s="35"/>
      <c r="I230" s="41"/>
      <c r="J230" s="35"/>
      <c r="K230" s="38" t="str">
        <f aca="false">IF($J230="Yes",IF(COUNTIF(Updates!$G$6:$G$305,$A230)&gt;0,"Logged","Not yet"),"")</f>
        <v/>
      </c>
      <c r="L230" s="42" t="str">
        <f aca="false">IF(COUNTA($B230:$J230)=0,"",IF(OR($B230="",$C230="",$D230="",$E230="",$H230="",$J230=""),"Fill in the starred columns",IF(COUNTIF(Products!$A$6:$A$55,$C230)=0,"Product not on Products sheet","")))</f>
        <v/>
      </c>
    </row>
    <row r="231" customFormat="false" ht="15" hidden="false" customHeight="true" outlineLevel="0" collapsed="false">
      <c r="A231" s="38" t="str">
        <f aca="false">IF(COUNTA($B231:$J231)=0,"","I"&amp;TEXT(ROW()-5,"000"))</f>
        <v/>
      </c>
      <c r="B231" s="39"/>
      <c r="C231" s="35"/>
      <c r="D231" s="35"/>
      <c r="E231" s="40"/>
      <c r="F231" s="35"/>
      <c r="G231" s="40"/>
      <c r="H231" s="35"/>
      <c r="I231" s="41"/>
      <c r="J231" s="35"/>
      <c r="K231" s="38" t="str">
        <f aca="false">IF($J231="Yes",IF(COUNTIF(Updates!$G$6:$G$305,$A231)&gt;0,"Logged","Not yet"),"")</f>
        <v/>
      </c>
      <c r="L231" s="42" t="str">
        <f aca="false">IF(COUNTA($B231:$J231)=0,"",IF(OR($B231="",$C231="",$D231="",$E231="",$H231="",$J231=""),"Fill in the starred columns",IF(COUNTIF(Products!$A$6:$A$55,$C231)=0,"Product not on Products sheet","")))</f>
        <v/>
      </c>
    </row>
    <row r="232" customFormat="false" ht="15" hidden="false" customHeight="true" outlineLevel="0" collapsed="false">
      <c r="A232" s="38" t="str">
        <f aca="false">IF(COUNTA($B232:$J232)=0,"","I"&amp;TEXT(ROW()-5,"000"))</f>
        <v/>
      </c>
      <c r="B232" s="39"/>
      <c r="C232" s="35"/>
      <c r="D232" s="35"/>
      <c r="E232" s="40"/>
      <c r="F232" s="35"/>
      <c r="G232" s="40"/>
      <c r="H232" s="35"/>
      <c r="I232" s="41"/>
      <c r="J232" s="35"/>
      <c r="K232" s="38" t="str">
        <f aca="false">IF($J232="Yes",IF(COUNTIF(Updates!$G$6:$G$305,$A232)&gt;0,"Logged","Not yet"),"")</f>
        <v/>
      </c>
      <c r="L232" s="42" t="str">
        <f aca="false">IF(COUNTA($B232:$J232)=0,"",IF(OR($B232="",$C232="",$D232="",$E232="",$H232="",$J232=""),"Fill in the starred columns",IF(COUNTIF(Products!$A$6:$A$55,$C232)=0,"Product not on Products sheet","")))</f>
        <v/>
      </c>
    </row>
    <row r="233" customFormat="false" ht="15" hidden="false" customHeight="true" outlineLevel="0" collapsed="false">
      <c r="A233" s="38" t="str">
        <f aca="false">IF(COUNTA($B233:$J233)=0,"","I"&amp;TEXT(ROW()-5,"000"))</f>
        <v/>
      </c>
      <c r="B233" s="39"/>
      <c r="C233" s="35"/>
      <c r="D233" s="35"/>
      <c r="E233" s="40"/>
      <c r="F233" s="35"/>
      <c r="G233" s="40"/>
      <c r="H233" s="35"/>
      <c r="I233" s="41"/>
      <c r="J233" s="35"/>
      <c r="K233" s="38" t="str">
        <f aca="false">IF($J233="Yes",IF(COUNTIF(Updates!$G$6:$G$305,$A233)&gt;0,"Logged","Not yet"),"")</f>
        <v/>
      </c>
      <c r="L233" s="42" t="str">
        <f aca="false">IF(COUNTA($B233:$J233)=0,"",IF(OR($B233="",$C233="",$D233="",$E233="",$H233="",$J233=""),"Fill in the starred columns",IF(COUNTIF(Products!$A$6:$A$55,$C233)=0,"Product not on Products sheet","")))</f>
        <v/>
      </c>
    </row>
    <row r="234" customFormat="false" ht="15" hidden="false" customHeight="true" outlineLevel="0" collapsed="false">
      <c r="A234" s="38" t="str">
        <f aca="false">IF(COUNTA($B234:$J234)=0,"","I"&amp;TEXT(ROW()-5,"000"))</f>
        <v/>
      </c>
      <c r="B234" s="39"/>
      <c r="C234" s="35"/>
      <c r="D234" s="35"/>
      <c r="E234" s="40"/>
      <c r="F234" s="35"/>
      <c r="G234" s="40"/>
      <c r="H234" s="35"/>
      <c r="I234" s="41"/>
      <c r="J234" s="35"/>
      <c r="K234" s="38" t="str">
        <f aca="false">IF($J234="Yes",IF(COUNTIF(Updates!$G$6:$G$305,$A234)&gt;0,"Logged","Not yet"),"")</f>
        <v/>
      </c>
      <c r="L234" s="42" t="str">
        <f aca="false">IF(COUNTA($B234:$J234)=0,"",IF(OR($B234="",$C234="",$D234="",$E234="",$H234="",$J234=""),"Fill in the starred columns",IF(COUNTIF(Products!$A$6:$A$55,$C234)=0,"Product not on Products sheet","")))</f>
        <v/>
      </c>
    </row>
    <row r="235" customFormat="false" ht="15" hidden="false" customHeight="true" outlineLevel="0" collapsed="false">
      <c r="A235" s="38" t="str">
        <f aca="false">IF(COUNTA($B235:$J235)=0,"","I"&amp;TEXT(ROW()-5,"000"))</f>
        <v/>
      </c>
      <c r="B235" s="39"/>
      <c r="C235" s="35"/>
      <c r="D235" s="35"/>
      <c r="E235" s="40"/>
      <c r="F235" s="35"/>
      <c r="G235" s="40"/>
      <c r="H235" s="35"/>
      <c r="I235" s="41"/>
      <c r="J235" s="35"/>
      <c r="K235" s="38" t="str">
        <f aca="false">IF($J235="Yes",IF(COUNTIF(Updates!$G$6:$G$305,$A235)&gt;0,"Logged","Not yet"),"")</f>
        <v/>
      </c>
      <c r="L235" s="42" t="str">
        <f aca="false">IF(COUNTA($B235:$J235)=0,"",IF(OR($B235="",$C235="",$D235="",$E235="",$H235="",$J235=""),"Fill in the starred columns",IF(COUNTIF(Products!$A$6:$A$55,$C235)=0,"Product not on Products sheet","")))</f>
        <v/>
      </c>
    </row>
    <row r="236" customFormat="false" ht="15" hidden="false" customHeight="true" outlineLevel="0" collapsed="false">
      <c r="A236" s="38" t="str">
        <f aca="false">IF(COUNTA($B236:$J236)=0,"","I"&amp;TEXT(ROW()-5,"000"))</f>
        <v/>
      </c>
      <c r="B236" s="39"/>
      <c r="C236" s="35"/>
      <c r="D236" s="35"/>
      <c r="E236" s="40"/>
      <c r="F236" s="35"/>
      <c r="G236" s="40"/>
      <c r="H236" s="35"/>
      <c r="I236" s="41"/>
      <c r="J236" s="35"/>
      <c r="K236" s="38" t="str">
        <f aca="false">IF($J236="Yes",IF(COUNTIF(Updates!$G$6:$G$305,$A236)&gt;0,"Logged","Not yet"),"")</f>
        <v/>
      </c>
      <c r="L236" s="42" t="str">
        <f aca="false">IF(COUNTA($B236:$J236)=0,"",IF(OR($B236="",$C236="",$D236="",$E236="",$H236="",$J236=""),"Fill in the starred columns",IF(COUNTIF(Products!$A$6:$A$55,$C236)=0,"Product not on Products sheet","")))</f>
        <v/>
      </c>
    </row>
    <row r="237" customFormat="false" ht="15" hidden="false" customHeight="true" outlineLevel="0" collapsed="false">
      <c r="A237" s="38" t="str">
        <f aca="false">IF(COUNTA($B237:$J237)=0,"","I"&amp;TEXT(ROW()-5,"000"))</f>
        <v/>
      </c>
      <c r="B237" s="39"/>
      <c r="C237" s="35"/>
      <c r="D237" s="35"/>
      <c r="E237" s="40"/>
      <c r="F237" s="35"/>
      <c r="G237" s="40"/>
      <c r="H237" s="35"/>
      <c r="I237" s="41"/>
      <c r="J237" s="35"/>
      <c r="K237" s="38" t="str">
        <f aca="false">IF($J237="Yes",IF(COUNTIF(Updates!$G$6:$G$305,$A237)&gt;0,"Logged","Not yet"),"")</f>
        <v/>
      </c>
      <c r="L237" s="42" t="str">
        <f aca="false">IF(COUNTA($B237:$J237)=0,"",IF(OR($B237="",$C237="",$D237="",$E237="",$H237="",$J237=""),"Fill in the starred columns",IF(COUNTIF(Products!$A$6:$A$55,$C237)=0,"Product not on Products sheet","")))</f>
        <v/>
      </c>
    </row>
    <row r="238" customFormat="false" ht="15" hidden="false" customHeight="true" outlineLevel="0" collapsed="false">
      <c r="A238" s="38" t="str">
        <f aca="false">IF(COUNTA($B238:$J238)=0,"","I"&amp;TEXT(ROW()-5,"000"))</f>
        <v/>
      </c>
      <c r="B238" s="39"/>
      <c r="C238" s="35"/>
      <c r="D238" s="35"/>
      <c r="E238" s="40"/>
      <c r="F238" s="35"/>
      <c r="G238" s="40"/>
      <c r="H238" s="35"/>
      <c r="I238" s="41"/>
      <c r="J238" s="35"/>
      <c r="K238" s="38" t="str">
        <f aca="false">IF($J238="Yes",IF(COUNTIF(Updates!$G$6:$G$305,$A238)&gt;0,"Logged","Not yet"),"")</f>
        <v/>
      </c>
      <c r="L238" s="42" t="str">
        <f aca="false">IF(COUNTA($B238:$J238)=0,"",IF(OR($B238="",$C238="",$D238="",$E238="",$H238="",$J238=""),"Fill in the starred columns",IF(COUNTIF(Products!$A$6:$A$55,$C238)=0,"Product not on Products sheet","")))</f>
        <v/>
      </c>
    </row>
    <row r="239" customFormat="false" ht="15" hidden="false" customHeight="true" outlineLevel="0" collapsed="false">
      <c r="A239" s="38" t="str">
        <f aca="false">IF(COUNTA($B239:$J239)=0,"","I"&amp;TEXT(ROW()-5,"000"))</f>
        <v/>
      </c>
      <c r="B239" s="39"/>
      <c r="C239" s="35"/>
      <c r="D239" s="35"/>
      <c r="E239" s="40"/>
      <c r="F239" s="35"/>
      <c r="G239" s="40"/>
      <c r="H239" s="35"/>
      <c r="I239" s="41"/>
      <c r="J239" s="35"/>
      <c r="K239" s="38" t="str">
        <f aca="false">IF($J239="Yes",IF(COUNTIF(Updates!$G$6:$G$305,$A239)&gt;0,"Logged","Not yet"),"")</f>
        <v/>
      </c>
      <c r="L239" s="42" t="str">
        <f aca="false">IF(COUNTA($B239:$J239)=0,"",IF(OR($B239="",$C239="",$D239="",$E239="",$H239="",$J239=""),"Fill in the starred columns",IF(COUNTIF(Products!$A$6:$A$55,$C239)=0,"Product not on Products sheet","")))</f>
        <v/>
      </c>
    </row>
    <row r="240" customFormat="false" ht="15" hidden="false" customHeight="true" outlineLevel="0" collapsed="false">
      <c r="A240" s="38" t="str">
        <f aca="false">IF(COUNTA($B240:$J240)=0,"","I"&amp;TEXT(ROW()-5,"000"))</f>
        <v/>
      </c>
      <c r="B240" s="39"/>
      <c r="C240" s="35"/>
      <c r="D240" s="35"/>
      <c r="E240" s="40"/>
      <c r="F240" s="35"/>
      <c r="G240" s="40"/>
      <c r="H240" s="35"/>
      <c r="I240" s="41"/>
      <c r="J240" s="35"/>
      <c r="K240" s="38" t="str">
        <f aca="false">IF($J240="Yes",IF(COUNTIF(Updates!$G$6:$G$305,$A240)&gt;0,"Logged","Not yet"),"")</f>
        <v/>
      </c>
      <c r="L240" s="42" t="str">
        <f aca="false">IF(COUNTA($B240:$J240)=0,"",IF(OR($B240="",$C240="",$D240="",$E240="",$H240="",$J240=""),"Fill in the starred columns",IF(COUNTIF(Products!$A$6:$A$55,$C240)=0,"Product not on Products sheet","")))</f>
        <v/>
      </c>
    </row>
    <row r="241" customFormat="false" ht="15" hidden="false" customHeight="true" outlineLevel="0" collapsed="false">
      <c r="A241" s="38" t="str">
        <f aca="false">IF(COUNTA($B241:$J241)=0,"","I"&amp;TEXT(ROW()-5,"000"))</f>
        <v/>
      </c>
      <c r="B241" s="39"/>
      <c r="C241" s="35"/>
      <c r="D241" s="35"/>
      <c r="E241" s="40"/>
      <c r="F241" s="35"/>
      <c r="G241" s="40"/>
      <c r="H241" s="35"/>
      <c r="I241" s="41"/>
      <c r="J241" s="35"/>
      <c r="K241" s="38" t="str">
        <f aca="false">IF($J241="Yes",IF(COUNTIF(Updates!$G$6:$G$305,$A241)&gt;0,"Logged","Not yet"),"")</f>
        <v/>
      </c>
      <c r="L241" s="42" t="str">
        <f aca="false">IF(COUNTA($B241:$J241)=0,"",IF(OR($B241="",$C241="",$D241="",$E241="",$H241="",$J241=""),"Fill in the starred columns",IF(COUNTIF(Products!$A$6:$A$55,$C241)=0,"Product not on Products sheet","")))</f>
        <v/>
      </c>
    </row>
    <row r="242" customFormat="false" ht="15" hidden="false" customHeight="true" outlineLevel="0" collapsed="false">
      <c r="A242" s="38" t="str">
        <f aca="false">IF(COUNTA($B242:$J242)=0,"","I"&amp;TEXT(ROW()-5,"000"))</f>
        <v/>
      </c>
      <c r="B242" s="39"/>
      <c r="C242" s="35"/>
      <c r="D242" s="35"/>
      <c r="E242" s="40"/>
      <c r="F242" s="35"/>
      <c r="G242" s="40"/>
      <c r="H242" s="35"/>
      <c r="I242" s="41"/>
      <c r="J242" s="35"/>
      <c r="K242" s="38" t="str">
        <f aca="false">IF($J242="Yes",IF(COUNTIF(Updates!$G$6:$G$305,$A242)&gt;0,"Logged","Not yet"),"")</f>
        <v/>
      </c>
      <c r="L242" s="42" t="str">
        <f aca="false">IF(COUNTA($B242:$J242)=0,"",IF(OR($B242="",$C242="",$D242="",$E242="",$H242="",$J242=""),"Fill in the starred columns",IF(COUNTIF(Products!$A$6:$A$55,$C242)=0,"Product not on Products sheet","")))</f>
        <v/>
      </c>
    </row>
    <row r="243" customFormat="false" ht="15" hidden="false" customHeight="true" outlineLevel="0" collapsed="false">
      <c r="A243" s="38" t="str">
        <f aca="false">IF(COUNTA($B243:$J243)=0,"","I"&amp;TEXT(ROW()-5,"000"))</f>
        <v/>
      </c>
      <c r="B243" s="39"/>
      <c r="C243" s="35"/>
      <c r="D243" s="35"/>
      <c r="E243" s="40"/>
      <c r="F243" s="35"/>
      <c r="G243" s="40"/>
      <c r="H243" s="35"/>
      <c r="I243" s="41"/>
      <c r="J243" s="35"/>
      <c r="K243" s="38" t="str">
        <f aca="false">IF($J243="Yes",IF(COUNTIF(Updates!$G$6:$G$305,$A243)&gt;0,"Logged","Not yet"),"")</f>
        <v/>
      </c>
      <c r="L243" s="42" t="str">
        <f aca="false">IF(COUNTA($B243:$J243)=0,"",IF(OR($B243="",$C243="",$D243="",$E243="",$H243="",$J243=""),"Fill in the starred columns",IF(COUNTIF(Products!$A$6:$A$55,$C243)=0,"Product not on Products sheet","")))</f>
        <v/>
      </c>
    </row>
    <row r="244" customFormat="false" ht="15" hidden="false" customHeight="true" outlineLevel="0" collapsed="false">
      <c r="A244" s="38" t="str">
        <f aca="false">IF(COUNTA($B244:$J244)=0,"","I"&amp;TEXT(ROW()-5,"000"))</f>
        <v/>
      </c>
      <c r="B244" s="39"/>
      <c r="C244" s="35"/>
      <c r="D244" s="35"/>
      <c r="E244" s="40"/>
      <c r="F244" s="35"/>
      <c r="G244" s="40"/>
      <c r="H244" s="35"/>
      <c r="I244" s="41"/>
      <c r="J244" s="35"/>
      <c r="K244" s="38" t="str">
        <f aca="false">IF($J244="Yes",IF(COUNTIF(Updates!$G$6:$G$305,$A244)&gt;0,"Logged","Not yet"),"")</f>
        <v/>
      </c>
      <c r="L244" s="42" t="str">
        <f aca="false">IF(COUNTA($B244:$J244)=0,"",IF(OR($B244="",$C244="",$D244="",$E244="",$H244="",$J244=""),"Fill in the starred columns",IF(COUNTIF(Products!$A$6:$A$55,$C244)=0,"Product not on Products sheet","")))</f>
        <v/>
      </c>
    </row>
    <row r="245" customFormat="false" ht="15" hidden="false" customHeight="true" outlineLevel="0" collapsed="false">
      <c r="A245" s="38" t="str">
        <f aca="false">IF(COUNTA($B245:$J245)=0,"","I"&amp;TEXT(ROW()-5,"000"))</f>
        <v/>
      </c>
      <c r="B245" s="39"/>
      <c r="C245" s="35"/>
      <c r="D245" s="35"/>
      <c r="E245" s="40"/>
      <c r="F245" s="35"/>
      <c r="G245" s="40"/>
      <c r="H245" s="35"/>
      <c r="I245" s="41"/>
      <c r="J245" s="35"/>
      <c r="K245" s="38" t="str">
        <f aca="false">IF($J245="Yes",IF(COUNTIF(Updates!$G$6:$G$305,$A245)&gt;0,"Logged","Not yet"),"")</f>
        <v/>
      </c>
      <c r="L245" s="42" t="str">
        <f aca="false">IF(COUNTA($B245:$J245)=0,"",IF(OR($B245="",$C245="",$D245="",$E245="",$H245="",$J245=""),"Fill in the starred columns",IF(COUNTIF(Products!$A$6:$A$55,$C245)=0,"Product not on Products sheet","")))</f>
        <v/>
      </c>
    </row>
    <row r="246" customFormat="false" ht="15" hidden="false" customHeight="true" outlineLevel="0" collapsed="false">
      <c r="A246" s="38" t="str">
        <f aca="false">IF(COUNTA($B246:$J246)=0,"","I"&amp;TEXT(ROW()-5,"000"))</f>
        <v/>
      </c>
      <c r="B246" s="39"/>
      <c r="C246" s="35"/>
      <c r="D246" s="35"/>
      <c r="E246" s="40"/>
      <c r="F246" s="35"/>
      <c r="G246" s="40"/>
      <c r="H246" s="35"/>
      <c r="I246" s="41"/>
      <c r="J246" s="35"/>
      <c r="K246" s="38" t="str">
        <f aca="false">IF($J246="Yes",IF(COUNTIF(Updates!$G$6:$G$305,$A246)&gt;0,"Logged","Not yet"),"")</f>
        <v/>
      </c>
      <c r="L246" s="42" t="str">
        <f aca="false">IF(COUNTA($B246:$J246)=0,"",IF(OR($B246="",$C246="",$D246="",$E246="",$H246="",$J246=""),"Fill in the starred columns",IF(COUNTIF(Products!$A$6:$A$55,$C246)=0,"Product not on Products sheet","")))</f>
        <v/>
      </c>
    </row>
    <row r="247" customFormat="false" ht="15" hidden="false" customHeight="true" outlineLevel="0" collapsed="false">
      <c r="A247" s="38" t="str">
        <f aca="false">IF(COUNTA($B247:$J247)=0,"","I"&amp;TEXT(ROW()-5,"000"))</f>
        <v/>
      </c>
      <c r="B247" s="39"/>
      <c r="C247" s="35"/>
      <c r="D247" s="35"/>
      <c r="E247" s="40"/>
      <c r="F247" s="35"/>
      <c r="G247" s="40"/>
      <c r="H247" s="35"/>
      <c r="I247" s="41"/>
      <c r="J247" s="35"/>
      <c r="K247" s="38" t="str">
        <f aca="false">IF($J247="Yes",IF(COUNTIF(Updates!$G$6:$G$305,$A247)&gt;0,"Logged","Not yet"),"")</f>
        <v/>
      </c>
      <c r="L247" s="42" t="str">
        <f aca="false">IF(COUNTA($B247:$J247)=0,"",IF(OR($B247="",$C247="",$D247="",$E247="",$H247="",$J247=""),"Fill in the starred columns",IF(COUNTIF(Products!$A$6:$A$55,$C247)=0,"Product not on Products sheet","")))</f>
        <v/>
      </c>
    </row>
    <row r="248" customFormat="false" ht="15" hidden="false" customHeight="true" outlineLevel="0" collapsed="false">
      <c r="A248" s="38" t="str">
        <f aca="false">IF(COUNTA($B248:$J248)=0,"","I"&amp;TEXT(ROW()-5,"000"))</f>
        <v/>
      </c>
      <c r="B248" s="39"/>
      <c r="C248" s="35"/>
      <c r="D248" s="35"/>
      <c r="E248" s="40"/>
      <c r="F248" s="35"/>
      <c r="G248" s="40"/>
      <c r="H248" s="35"/>
      <c r="I248" s="41"/>
      <c r="J248" s="35"/>
      <c r="K248" s="38" t="str">
        <f aca="false">IF($J248="Yes",IF(COUNTIF(Updates!$G$6:$G$305,$A248)&gt;0,"Logged","Not yet"),"")</f>
        <v/>
      </c>
      <c r="L248" s="42" t="str">
        <f aca="false">IF(COUNTA($B248:$J248)=0,"",IF(OR($B248="",$C248="",$D248="",$E248="",$H248="",$J248=""),"Fill in the starred columns",IF(COUNTIF(Products!$A$6:$A$55,$C248)=0,"Product not on Products sheet","")))</f>
        <v/>
      </c>
    </row>
    <row r="249" customFormat="false" ht="15" hidden="false" customHeight="true" outlineLevel="0" collapsed="false">
      <c r="A249" s="38" t="str">
        <f aca="false">IF(COUNTA($B249:$J249)=0,"","I"&amp;TEXT(ROW()-5,"000"))</f>
        <v/>
      </c>
      <c r="B249" s="39"/>
      <c r="C249" s="35"/>
      <c r="D249" s="35"/>
      <c r="E249" s="40"/>
      <c r="F249" s="35"/>
      <c r="G249" s="40"/>
      <c r="H249" s="35"/>
      <c r="I249" s="41"/>
      <c r="J249" s="35"/>
      <c r="K249" s="38" t="str">
        <f aca="false">IF($J249="Yes",IF(COUNTIF(Updates!$G$6:$G$305,$A249)&gt;0,"Logged","Not yet"),"")</f>
        <v/>
      </c>
      <c r="L249" s="42" t="str">
        <f aca="false">IF(COUNTA($B249:$J249)=0,"",IF(OR($B249="",$C249="",$D249="",$E249="",$H249="",$J249=""),"Fill in the starred columns",IF(COUNTIF(Products!$A$6:$A$55,$C249)=0,"Product not on Products sheet","")))</f>
        <v/>
      </c>
    </row>
    <row r="250" customFormat="false" ht="15" hidden="false" customHeight="true" outlineLevel="0" collapsed="false">
      <c r="A250" s="38" t="str">
        <f aca="false">IF(COUNTA($B250:$J250)=0,"","I"&amp;TEXT(ROW()-5,"000"))</f>
        <v/>
      </c>
      <c r="B250" s="39"/>
      <c r="C250" s="35"/>
      <c r="D250" s="35"/>
      <c r="E250" s="40"/>
      <c r="F250" s="35"/>
      <c r="G250" s="40"/>
      <c r="H250" s="35"/>
      <c r="I250" s="41"/>
      <c r="J250" s="35"/>
      <c r="K250" s="38" t="str">
        <f aca="false">IF($J250="Yes",IF(COUNTIF(Updates!$G$6:$G$305,$A250)&gt;0,"Logged","Not yet"),"")</f>
        <v/>
      </c>
      <c r="L250" s="42" t="str">
        <f aca="false">IF(COUNTA($B250:$J250)=0,"",IF(OR($B250="",$C250="",$D250="",$E250="",$H250="",$J250=""),"Fill in the starred columns",IF(COUNTIF(Products!$A$6:$A$55,$C250)=0,"Product not on Products sheet","")))</f>
        <v/>
      </c>
    </row>
    <row r="251" customFormat="false" ht="15" hidden="false" customHeight="true" outlineLevel="0" collapsed="false">
      <c r="A251" s="38" t="str">
        <f aca="false">IF(COUNTA($B251:$J251)=0,"","I"&amp;TEXT(ROW()-5,"000"))</f>
        <v/>
      </c>
      <c r="B251" s="39"/>
      <c r="C251" s="35"/>
      <c r="D251" s="35"/>
      <c r="E251" s="40"/>
      <c r="F251" s="35"/>
      <c r="G251" s="40"/>
      <c r="H251" s="35"/>
      <c r="I251" s="41"/>
      <c r="J251" s="35"/>
      <c r="K251" s="38" t="str">
        <f aca="false">IF($J251="Yes",IF(COUNTIF(Updates!$G$6:$G$305,$A251)&gt;0,"Logged","Not yet"),"")</f>
        <v/>
      </c>
      <c r="L251" s="42" t="str">
        <f aca="false">IF(COUNTA($B251:$J251)=0,"",IF(OR($B251="",$C251="",$D251="",$E251="",$H251="",$J251=""),"Fill in the starred columns",IF(COUNTIF(Products!$A$6:$A$55,$C251)=0,"Product not on Products sheet","")))</f>
        <v/>
      </c>
    </row>
    <row r="252" customFormat="false" ht="15" hidden="false" customHeight="true" outlineLevel="0" collapsed="false">
      <c r="A252" s="38" t="str">
        <f aca="false">IF(COUNTA($B252:$J252)=0,"","I"&amp;TEXT(ROW()-5,"000"))</f>
        <v/>
      </c>
      <c r="B252" s="39"/>
      <c r="C252" s="35"/>
      <c r="D252" s="35"/>
      <c r="E252" s="40"/>
      <c r="F252" s="35"/>
      <c r="G252" s="40"/>
      <c r="H252" s="35"/>
      <c r="I252" s="41"/>
      <c r="J252" s="35"/>
      <c r="K252" s="38" t="str">
        <f aca="false">IF($J252="Yes",IF(COUNTIF(Updates!$G$6:$G$305,$A252)&gt;0,"Logged","Not yet"),"")</f>
        <v/>
      </c>
      <c r="L252" s="42" t="str">
        <f aca="false">IF(COUNTA($B252:$J252)=0,"",IF(OR($B252="",$C252="",$D252="",$E252="",$H252="",$J252=""),"Fill in the starred columns",IF(COUNTIF(Products!$A$6:$A$55,$C252)=0,"Product not on Products sheet","")))</f>
        <v/>
      </c>
    </row>
    <row r="253" customFormat="false" ht="15" hidden="false" customHeight="true" outlineLevel="0" collapsed="false">
      <c r="A253" s="38" t="str">
        <f aca="false">IF(COUNTA($B253:$J253)=0,"","I"&amp;TEXT(ROW()-5,"000"))</f>
        <v/>
      </c>
      <c r="B253" s="39"/>
      <c r="C253" s="35"/>
      <c r="D253" s="35"/>
      <c r="E253" s="40"/>
      <c r="F253" s="35"/>
      <c r="G253" s="40"/>
      <c r="H253" s="35"/>
      <c r="I253" s="41"/>
      <c r="J253" s="35"/>
      <c r="K253" s="38" t="str">
        <f aca="false">IF($J253="Yes",IF(COUNTIF(Updates!$G$6:$G$305,$A253)&gt;0,"Logged","Not yet"),"")</f>
        <v/>
      </c>
      <c r="L253" s="42" t="str">
        <f aca="false">IF(COUNTA($B253:$J253)=0,"",IF(OR($B253="",$C253="",$D253="",$E253="",$H253="",$J253=""),"Fill in the starred columns",IF(COUNTIF(Products!$A$6:$A$55,$C253)=0,"Product not on Products sheet","")))</f>
        <v/>
      </c>
    </row>
    <row r="254" customFormat="false" ht="15" hidden="false" customHeight="true" outlineLevel="0" collapsed="false">
      <c r="A254" s="38" t="str">
        <f aca="false">IF(COUNTA($B254:$J254)=0,"","I"&amp;TEXT(ROW()-5,"000"))</f>
        <v/>
      </c>
      <c r="B254" s="39"/>
      <c r="C254" s="35"/>
      <c r="D254" s="35"/>
      <c r="E254" s="40"/>
      <c r="F254" s="35"/>
      <c r="G254" s="40"/>
      <c r="H254" s="35"/>
      <c r="I254" s="41"/>
      <c r="J254" s="35"/>
      <c r="K254" s="38" t="str">
        <f aca="false">IF($J254="Yes",IF(COUNTIF(Updates!$G$6:$G$305,$A254)&gt;0,"Logged","Not yet"),"")</f>
        <v/>
      </c>
      <c r="L254" s="42" t="str">
        <f aca="false">IF(COUNTA($B254:$J254)=0,"",IF(OR($B254="",$C254="",$D254="",$E254="",$H254="",$J254=""),"Fill in the starred columns",IF(COUNTIF(Products!$A$6:$A$55,$C254)=0,"Product not on Products sheet","")))</f>
        <v/>
      </c>
    </row>
    <row r="255" customFormat="false" ht="15" hidden="false" customHeight="true" outlineLevel="0" collapsed="false">
      <c r="A255" s="38" t="str">
        <f aca="false">IF(COUNTA($B255:$J255)=0,"","I"&amp;TEXT(ROW()-5,"000"))</f>
        <v/>
      </c>
      <c r="B255" s="39"/>
      <c r="C255" s="35"/>
      <c r="D255" s="35"/>
      <c r="E255" s="40"/>
      <c r="F255" s="35"/>
      <c r="G255" s="40"/>
      <c r="H255" s="35"/>
      <c r="I255" s="41"/>
      <c r="J255" s="35"/>
      <c r="K255" s="38" t="str">
        <f aca="false">IF($J255="Yes",IF(COUNTIF(Updates!$G$6:$G$305,$A255)&gt;0,"Logged","Not yet"),"")</f>
        <v/>
      </c>
      <c r="L255" s="42" t="str">
        <f aca="false">IF(COUNTA($B255:$J255)=0,"",IF(OR($B255="",$C255="",$D255="",$E255="",$H255="",$J255=""),"Fill in the starred columns",IF(COUNTIF(Products!$A$6:$A$55,$C255)=0,"Product not on Products sheet","")))</f>
        <v/>
      </c>
    </row>
    <row r="256" customFormat="false" ht="15" hidden="false" customHeight="true" outlineLevel="0" collapsed="false">
      <c r="A256" s="38" t="str">
        <f aca="false">IF(COUNTA($B256:$J256)=0,"","I"&amp;TEXT(ROW()-5,"000"))</f>
        <v/>
      </c>
      <c r="B256" s="39"/>
      <c r="C256" s="35"/>
      <c r="D256" s="35"/>
      <c r="E256" s="40"/>
      <c r="F256" s="35"/>
      <c r="G256" s="40"/>
      <c r="H256" s="35"/>
      <c r="I256" s="41"/>
      <c r="J256" s="35"/>
      <c r="K256" s="38" t="str">
        <f aca="false">IF($J256="Yes",IF(COUNTIF(Updates!$G$6:$G$305,$A256)&gt;0,"Logged","Not yet"),"")</f>
        <v/>
      </c>
      <c r="L256" s="42" t="str">
        <f aca="false">IF(COUNTA($B256:$J256)=0,"",IF(OR($B256="",$C256="",$D256="",$E256="",$H256="",$J256=""),"Fill in the starred columns",IF(COUNTIF(Products!$A$6:$A$55,$C256)=0,"Product not on Products sheet","")))</f>
        <v/>
      </c>
    </row>
    <row r="257" customFormat="false" ht="15" hidden="false" customHeight="true" outlineLevel="0" collapsed="false">
      <c r="A257" s="38" t="str">
        <f aca="false">IF(COUNTA($B257:$J257)=0,"","I"&amp;TEXT(ROW()-5,"000"))</f>
        <v/>
      </c>
      <c r="B257" s="39"/>
      <c r="C257" s="35"/>
      <c r="D257" s="35"/>
      <c r="E257" s="40"/>
      <c r="F257" s="35"/>
      <c r="G257" s="40"/>
      <c r="H257" s="35"/>
      <c r="I257" s="41"/>
      <c r="J257" s="35"/>
      <c r="K257" s="38" t="str">
        <f aca="false">IF($J257="Yes",IF(COUNTIF(Updates!$G$6:$G$305,$A257)&gt;0,"Logged","Not yet"),"")</f>
        <v/>
      </c>
      <c r="L257" s="42" t="str">
        <f aca="false">IF(COUNTA($B257:$J257)=0,"",IF(OR($B257="",$C257="",$D257="",$E257="",$H257="",$J257=""),"Fill in the starred columns",IF(COUNTIF(Products!$A$6:$A$55,$C257)=0,"Product not on Products sheet","")))</f>
        <v/>
      </c>
    </row>
    <row r="258" customFormat="false" ht="15" hidden="false" customHeight="true" outlineLevel="0" collapsed="false">
      <c r="A258" s="38" t="str">
        <f aca="false">IF(COUNTA($B258:$J258)=0,"","I"&amp;TEXT(ROW()-5,"000"))</f>
        <v/>
      </c>
      <c r="B258" s="39"/>
      <c r="C258" s="35"/>
      <c r="D258" s="35"/>
      <c r="E258" s="40"/>
      <c r="F258" s="35"/>
      <c r="G258" s="40"/>
      <c r="H258" s="35"/>
      <c r="I258" s="41"/>
      <c r="J258" s="35"/>
      <c r="K258" s="38" t="str">
        <f aca="false">IF($J258="Yes",IF(COUNTIF(Updates!$G$6:$G$305,$A258)&gt;0,"Logged","Not yet"),"")</f>
        <v/>
      </c>
      <c r="L258" s="42" t="str">
        <f aca="false">IF(COUNTA($B258:$J258)=0,"",IF(OR($B258="",$C258="",$D258="",$E258="",$H258="",$J258=""),"Fill in the starred columns",IF(COUNTIF(Products!$A$6:$A$55,$C258)=0,"Product not on Products sheet","")))</f>
        <v/>
      </c>
    </row>
    <row r="259" customFormat="false" ht="15" hidden="false" customHeight="true" outlineLevel="0" collapsed="false">
      <c r="A259" s="38" t="str">
        <f aca="false">IF(COUNTA($B259:$J259)=0,"","I"&amp;TEXT(ROW()-5,"000"))</f>
        <v/>
      </c>
      <c r="B259" s="39"/>
      <c r="C259" s="35"/>
      <c r="D259" s="35"/>
      <c r="E259" s="40"/>
      <c r="F259" s="35"/>
      <c r="G259" s="40"/>
      <c r="H259" s="35"/>
      <c r="I259" s="41"/>
      <c r="J259" s="35"/>
      <c r="K259" s="38" t="str">
        <f aca="false">IF($J259="Yes",IF(COUNTIF(Updates!$G$6:$G$305,$A259)&gt;0,"Logged","Not yet"),"")</f>
        <v/>
      </c>
      <c r="L259" s="42" t="str">
        <f aca="false">IF(COUNTA($B259:$J259)=0,"",IF(OR($B259="",$C259="",$D259="",$E259="",$H259="",$J259=""),"Fill in the starred columns",IF(COUNTIF(Products!$A$6:$A$55,$C259)=0,"Product not on Products sheet","")))</f>
        <v/>
      </c>
    </row>
    <row r="260" customFormat="false" ht="15" hidden="false" customHeight="true" outlineLevel="0" collapsed="false">
      <c r="A260" s="38" t="str">
        <f aca="false">IF(COUNTA($B260:$J260)=0,"","I"&amp;TEXT(ROW()-5,"000"))</f>
        <v/>
      </c>
      <c r="B260" s="39"/>
      <c r="C260" s="35"/>
      <c r="D260" s="35"/>
      <c r="E260" s="40"/>
      <c r="F260" s="35"/>
      <c r="G260" s="40"/>
      <c r="H260" s="35"/>
      <c r="I260" s="41"/>
      <c r="J260" s="35"/>
      <c r="K260" s="38" t="str">
        <f aca="false">IF($J260="Yes",IF(COUNTIF(Updates!$G$6:$G$305,$A260)&gt;0,"Logged","Not yet"),"")</f>
        <v/>
      </c>
      <c r="L260" s="42" t="str">
        <f aca="false">IF(COUNTA($B260:$J260)=0,"",IF(OR($B260="",$C260="",$D260="",$E260="",$H260="",$J260=""),"Fill in the starred columns",IF(COUNTIF(Products!$A$6:$A$55,$C260)=0,"Product not on Products sheet","")))</f>
        <v/>
      </c>
    </row>
    <row r="261" customFormat="false" ht="15" hidden="false" customHeight="true" outlineLevel="0" collapsed="false">
      <c r="A261" s="38" t="str">
        <f aca="false">IF(COUNTA($B261:$J261)=0,"","I"&amp;TEXT(ROW()-5,"000"))</f>
        <v/>
      </c>
      <c r="B261" s="39"/>
      <c r="C261" s="35"/>
      <c r="D261" s="35"/>
      <c r="E261" s="40"/>
      <c r="F261" s="35"/>
      <c r="G261" s="40"/>
      <c r="H261" s="35"/>
      <c r="I261" s="41"/>
      <c r="J261" s="35"/>
      <c r="K261" s="38" t="str">
        <f aca="false">IF($J261="Yes",IF(COUNTIF(Updates!$G$6:$G$305,$A261)&gt;0,"Logged","Not yet"),"")</f>
        <v/>
      </c>
      <c r="L261" s="42" t="str">
        <f aca="false">IF(COUNTA($B261:$J261)=0,"",IF(OR($B261="",$C261="",$D261="",$E261="",$H261="",$J261=""),"Fill in the starred columns",IF(COUNTIF(Products!$A$6:$A$55,$C261)=0,"Product not on Products sheet","")))</f>
        <v/>
      </c>
    </row>
    <row r="262" customFormat="false" ht="15" hidden="false" customHeight="true" outlineLevel="0" collapsed="false">
      <c r="A262" s="38" t="str">
        <f aca="false">IF(COUNTA($B262:$J262)=0,"","I"&amp;TEXT(ROW()-5,"000"))</f>
        <v/>
      </c>
      <c r="B262" s="39"/>
      <c r="C262" s="35"/>
      <c r="D262" s="35"/>
      <c r="E262" s="40"/>
      <c r="F262" s="35"/>
      <c r="G262" s="40"/>
      <c r="H262" s="35"/>
      <c r="I262" s="41"/>
      <c r="J262" s="35"/>
      <c r="K262" s="38" t="str">
        <f aca="false">IF($J262="Yes",IF(COUNTIF(Updates!$G$6:$G$305,$A262)&gt;0,"Logged","Not yet"),"")</f>
        <v/>
      </c>
      <c r="L262" s="42" t="str">
        <f aca="false">IF(COUNTA($B262:$J262)=0,"",IF(OR($B262="",$C262="",$D262="",$E262="",$H262="",$J262=""),"Fill in the starred columns",IF(COUNTIF(Products!$A$6:$A$55,$C262)=0,"Product not on Products sheet","")))</f>
        <v/>
      </c>
    </row>
    <row r="263" customFormat="false" ht="15" hidden="false" customHeight="true" outlineLevel="0" collapsed="false">
      <c r="A263" s="38" t="str">
        <f aca="false">IF(COUNTA($B263:$J263)=0,"","I"&amp;TEXT(ROW()-5,"000"))</f>
        <v/>
      </c>
      <c r="B263" s="39"/>
      <c r="C263" s="35"/>
      <c r="D263" s="35"/>
      <c r="E263" s="40"/>
      <c r="F263" s="35"/>
      <c r="G263" s="40"/>
      <c r="H263" s="35"/>
      <c r="I263" s="41"/>
      <c r="J263" s="35"/>
      <c r="K263" s="38" t="str">
        <f aca="false">IF($J263="Yes",IF(COUNTIF(Updates!$G$6:$G$305,$A263)&gt;0,"Logged","Not yet"),"")</f>
        <v/>
      </c>
      <c r="L263" s="42" t="str">
        <f aca="false">IF(COUNTA($B263:$J263)=0,"",IF(OR($B263="",$C263="",$D263="",$E263="",$H263="",$J263=""),"Fill in the starred columns",IF(COUNTIF(Products!$A$6:$A$55,$C263)=0,"Product not on Products sheet","")))</f>
        <v/>
      </c>
    </row>
    <row r="264" customFormat="false" ht="15" hidden="false" customHeight="true" outlineLevel="0" collapsed="false">
      <c r="A264" s="38" t="str">
        <f aca="false">IF(COUNTA($B264:$J264)=0,"","I"&amp;TEXT(ROW()-5,"000"))</f>
        <v/>
      </c>
      <c r="B264" s="39"/>
      <c r="C264" s="35"/>
      <c r="D264" s="35"/>
      <c r="E264" s="40"/>
      <c r="F264" s="35"/>
      <c r="G264" s="40"/>
      <c r="H264" s="35"/>
      <c r="I264" s="41"/>
      <c r="J264" s="35"/>
      <c r="K264" s="38" t="str">
        <f aca="false">IF($J264="Yes",IF(COUNTIF(Updates!$G$6:$G$305,$A264)&gt;0,"Logged","Not yet"),"")</f>
        <v/>
      </c>
      <c r="L264" s="42" t="str">
        <f aca="false">IF(COUNTA($B264:$J264)=0,"",IF(OR($B264="",$C264="",$D264="",$E264="",$H264="",$J264=""),"Fill in the starred columns",IF(COUNTIF(Products!$A$6:$A$55,$C264)=0,"Product not on Products sheet","")))</f>
        <v/>
      </c>
    </row>
    <row r="265" customFormat="false" ht="15" hidden="false" customHeight="true" outlineLevel="0" collapsed="false">
      <c r="A265" s="38" t="str">
        <f aca="false">IF(COUNTA($B265:$J265)=0,"","I"&amp;TEXT(ROW()-5,"000"))</f>
        <v/>
      </c>
      <c r="B265" s="39"/>
      <c r="C265" s="35"/>
      <c r="D265" s="35"/>
      <c r="E265" s="40"/>
      <c r="F265" s="35"/>
      <c r="G265" s="40"/>
      <c r="H265" s="35"/>
      <c r="I265" s="41"/>
      <c r="J265" s="35"/>
      <c r="K265" s="38" t="str">
        <f aca="false">IF($J265="Yes",IF(COUNTIF(Updates!$G$6:$G$305,$A265)&gt;0,"Logged","Not yet"),"")</f>
        <v/>
      </c>
      <c r="L265" s="42" t="str">
        <f aca="false">IF(COUNTA($B265:$J265)=0,"",IF(OR($B265="",$C265="",$D265="",$E265="",$H265="",$J265=""),"Fill in the starred columns",IF(COUNTIF(Products!$A$6:$A$55,$C265)=0,"Product not on Products sheet","")))</f>
        <v/>
      </c>
    </row>
    <row r="266" customFormat="false" ht="15" hidden="false" customHeight="true" outlineLevel="0" collapsed="false">
      <c r="A266" s="38" t="str">
        <f aca="false">IF(COUNTA($B266:$J266)=0,"","I"&amp;TEXT(ROW()-5,"000"))</f>
        <v/>
      </c>
      <c r="B266" s="39"/>
      <c r="C266" s="35"/>
      <c r="D266" s="35"/>
      <c r="E266" s="40"/>
      <c r="F266" s="35"/>
      <c r="G266" s="40"/>
      <c r="H266" s="35"/>
      <c r="I266" s="41"/>
      <c r="J266" s="35"/>
      <c r="K266" s="38" t="str">
        <f aca="false">IF($J266="Yes",IF(COUNTIF(Updates!$G$6:$G$305,$A266)&gt;0,"Logged","Not yet"),"")</f>
        <v/>
      </c>
      <c r="L266" s="42" t="str">
        <f aca="false">IF(COUNTA($B266:$J266)=0,"",IF(OR($B266="",$C266="",$D266="",$E266="",$H266="",$J266=""),"Fill in the starred columns",IF(COUNTIF(Products!$A$6:$A$55,$C266)=0,"Product not on Products sheet","")))</f>
        <v/>
      </c>
    </row>
    <row r="267" customFormat="false" ht="15" hidden="false" customHeight="true" outlineLevel="0" collapsed="false">
      <c r="A267" s="38" t="str">
        <f aca="false">IF(COUNTA($B267:$J267)=0,"","I"&amp;TEXT(ROW()-5,"000"))</f>
        <v/>
      </c>
      <c r="B267" s="39"/>
      <c r="C267" s="35"/>
      <c r="D267" s="35"/>
      <c r="E267" s="40"/>
      <c r="F267" s="35"/>
      <c r="G267" s="40"/>
      <c r="H267" s="35"/>
      <c r="I267" s="41"/>
      <c r="J267" s="35"/>
      <c r="K267" s="38" t="str">
        <f aca="false">IF($J267="Yes",IF(COUNTIF(Updates!$G$6:$G$305,$A267)&gt;0,"Logged","Not yet"),"")</f>
        <v/>
      </c>
      <c r="L267" s="42" t="str">
        <f aca="false">IF(COUNTA($B267:$J267)=0,"",IF(OR($B267="",$C267="",$D267="",$E267="",$H267="",$J267=""),"Fill in the starred columns",IF(COUNTIF(Products!$A$6:$A$55,$C267)=0,"Product not on Products sheet","")))</f>
        <v/>
      </c>
    </row>
    <row r="268" customFormat="false" ht="15" hidden="false" customHeight="true" outlineLevel="0" collapsed="false">
      <c r="A268" s="38" t="str">
        <f aca="false">IF(COUNTA($B268:$J268)=0,"","I"&amp;TEXT(ROW()-5,"000"))</f>
        <v/>
      </c>
      <c r="B268" s="39"/>
      <c r="C268" s="35"/>
      <c r="D268" s="35"/>
      <c r="E268" s="40"/>
      <c r="F268" s="35"/>
      <c r="G268" s="40"/>
      <c r="H268" s="35"/>
      <c r="I268" s="41"/>
      <c r="J268" s="35"/>
      <c r="K268" s="38" t="str">
        <f aca="false">IF($J268="Yes",IF(COUNTIF(Updates!$G$6:$G$305,$A268)&gt;0,"Logged","Not yet"),"")</f>
        <v/>
      </c>
      <c r="L268" s="42" t="str">
        <f aca="false">IF(COUNTA($B268:$J268)=0,"",IF(OR($B268="",$C268="",$D268="",$E268="",$H268="",$J268=""),"Fill in the starred columns",IF(COUNTIF(Products!$A$6:$A$55,$C268)=0,"Product not on Products sheet","")))</f>
        <v/>
      </c>
    </row>
    <row r="269" customFormat="false" ht="15" hidden="false" customHeight="true" outlineLevel="0" collapsed="false">
      <c r="A269" s="38" t="str">
        <f aca="false">IF(COUNTA($B269:$J269)=0,"","I"&amp;TEXT(ROW()-5,"000"))</f>
        <v/>
      </c>
      <c r="B269" s="39"/>
      <c r="C269" s="35"/>
      <c r="D269" s="35"/>
      <c r="E269" s="40"/>
      <c r="F269" s="35"/>
      <c r="G269" s="40"/>
      <c r="H269" s="35"/>
      <c r="I269" s="41"/>
      <c r="J269" s="35"/>
      <c r="K269" s="38" t="str">
        <f aca="false">IF($J269="Yes",IF(COUNTIF(Updates!$G$6:$G$305,$A269)&gt;0,"Logged","Not yet"),"")</f>
        <v/>
      </c>
      <c r="L269" s="42" t="str">
        <f aca="false">IF(COUNTA($B269:$J269)=0,"",IF(OR($B269="",$C269="",$D269="",$E269="",$H269="",$J269=""),"Fill in the starred columns",IF(COUNTIF(Products!$A$6:$A$55,$C269)=0,"Product not on Products sheet","")))</f>
        <v/>
      </c>
    </row>
    <row r="270" customFormat="false" ht="15" hidden="false" customHeight="true" outlineLevel="0" collapsed="false">
      <c r="A270" s="38" t="str">
        <f aca="false">IF(COUNTA($B270:$J270)=0,"","I"&amp;TEXT(ROW()-5,"000"))</f>
        <v/>
      </c>
      <c r="B270" s="39"/>
      <c r="C270" s="35"/>
      <c r="D270" s="35"/>
      <c r="E270" s="40"/>
      <c r="F270" s="35"/>
      <c r="G270" s="40"/>
      <c r="H270" s="35"/>
      <c r="I270" s="41"/>
      <c r="J270" s="35"/>
      <c r="K270" s="38" t="str">
        <f aca="false">IF($J270="Yes",IF(COUNTIF(Updates!$G$6:$G$305,$A270)&gt;0,"Logged","Not yet"),"")</f>
        <v/>
      </c>
      <c r="L270" s="42" t="str">
        <f aca="false">IF(COUNTA($B270:$J270)=0,"",IF(OR($B270="",$C270="",$D270="",$E270="",$H270="",$J270=""),"Fill in the starred columns",IF(COUNTIF(Products!$A$6:$A$55,$C270)=0,"Product not on Products sheet","")))</f>
        <v/>
      </c>
    </row>
    <row r="271" customFormat="false" ht="15" hidden="false" customHeight="true" outlineLevel="0" collapsed="false">
      <c r="A271" s="38" t="str">
        <f aca="false">IF(COUNTA($B271:$J271)=0,"","I"&amp;TEXT(ROW()-5,"000"))</f>
        <v/>
      </c>
      <c r="B271" s="39"/>
      <c r="C271" s="35"/>
      <c r="D271" s="35"/>
      <c r="E271" s="40"/>
      <c r="F271" s="35"/>
      <c r="G271" s="40"/>
      <c r="H271" s="35"/>
      <c r="I271" s="41"/>
      <c r="J271" s="35"/>
      <c r="K271" s="38" t="str">
        <f aca="false">IF($J271="Yes",IF(COUNTIF(Updates!$G$6:$G$305,$A271)&gt;0,"Logged","Not yet"),"")</f>
        <v/>
      </c>
      <c r="L271" s="42" t="str">
        <f aca="false">IF(COUNTA($B271:$J271)=0,"",IF(OR($B271="",$C271="",$D271="",$E271="",$H271="",$J271=""),"Fill in the starred columns",IF(COUNTIF(Products!$A$6:$A$55,$C271)=0,"Product not on Products sheet","")))</f>
        <v/>
      </c>
    </row>
    <row r="272" customFormat="false" ht="15" hidden="false" customHeight="true" outlineLevel="0" collapsed="false">
      <c r="A272" s="38" t="str">
        <f aca="false">IF(COUNTA($B272:$J272)=0,"","I"&amp;TEXT(ROW()-5,"000"))</f>
        <v/>
      </c>
      <c r="B272" s="39"/>
      <c r="C272" s="35"/>
      <c r="D272" s="35"/>
      <c r="E272" s="40"/>
      <c r="F272" s="35"/>
      <c r="G272" s="40"/>
      <c r="H272" s="35"/>
      <c r="I272" s="41"/>
      <c r="J272" s="35"/>
      <c r="K272" s="38" t="str">
        <f aca="false">IF($J272="Yes",IF(COUNTIF(Updates!$G$6:$G$305,$A272)&gt;0,"Logged","Not yet"),"")</f>
        <v/>
      </c>
      <c r="L272" s="42" t="str">
        <f aca="false">IF(COUNTA($B272:$J272)=0,"",IF(OR($B272="",$C272="",$D272="",$E272="",$H272="",$J272=""),"Fill in the starred columns",IF(COUNTIF(Products!$A$6:$A$55,$C272)=0,"Product not on Products sheet","")))</f>
        <v/>
      </c>
    </row>
    <row r="273" customFormat="false" ht="15" hidden="false" customHeight="true" outlineLevel="0" collapsed="false">
      <c r="A273" s="38" t="str">
        <f aca="false">IF(COUNTA($B273:$J273)=0,"","I"&amp;TEXT(ROW()-5,"000"))</f>
        <v/>
      </c>
      <c r="B273" s="39"/>
      <c r="C273" s="35"/>
      <c r="D273" s="35"/>
      <c r="E273" s="40"/>
      <c r="F273" s="35"/>
      <c r="G273" s="40"/>
      <c r="H273" s="35"/>
      <c r="I273" s="41"/>
      <c r="J273" s="35"/>
      <c r="K273" s="38" t="str">
        <f aca="false">IF($J273="Yes",IF(COUNTIF(Updates!$G$6:$G$305,$A273)&gt;0,"Logged","Not yet"),"")</f>
        <v/>
      </c>
      <c r="L273" s="42" t="str">
        <f aca="false">IF(COUNTA($B273:$J273)=0,"",IF(OR($B273="",$C273="",$D273="",$E273="",$H273="",$J273=""),"Fill in the starred columns",IF(COUNTIF(Products!$A$6:$A$55,$C273)=0,"Product not on Products sheet","")))</f>
        <v/>
      </c>
    </row>
    <row r="274" customFormat="false" ht="15" hidden="false" customHeight="true" outlineLevel="0" collapsed="false">
      <c r="A274" s="38" t="str">
        <f aca="false">IF(COUNTA($B274:$J274)=0,"","I"&amp;TEXT(ROW()-5,"000"))</f>
        <v/>
      </c>
      <c r="B274" s="39"/>
      <c r="C274" s="35"/>
      <c r="D274" s="35"/>
      <c r="E274" s="40"/>
      <c r="F274" s="35"/>
      <c r="G274" s="40"/>
      <c r="H274" s="35"/>
      <c r="I274" s="41"/>
      <c r="J274" s="35"/>
      <c r="K274" s="38" t="str">
        <f aca="false">IF($J274="Yes",IF(COUNTIF(Updates!$G$6:$G$305,$A274)&gt;0,"Logged","Not yet"),"")</f>
        <v/>
      </c>
      <c r="L274" s="42" t="str">
        <f aca="false">IF(COUNTA($B274:$J274)=0,"",IF(OR($B274="",$C274="",$D274="",$E274="",$H274="",$J274=""),"Fill in the starred columns",IF(COUNTIF(Products!$A$6:$A$55,$C274)=0,"Product not on Products sheet","")))</f>
        <v/>
      </c>
    </row>
    <row r="275" customFormat="false" ht="15" hidden="false" customHeight="true" outlineLevel="0" collapsed="false">
      <c r="A275" s="38" t="str">
        <f aca="false">IF(COUNTA($B275:$J275)=0,"","I"&amp;TEXT(ROW()-5,"000"))</f>
        <v/>
      </c>
      <c r="B275" s="39"/>
      <c r="C275" s="35"/>
      <c r="D275" s="35"/>
      <c r="E275" s="40"/>
      <c r="F275" s="35"/>
      <c r="G275" s="40"/>
      <c r="H275" s="35"/>
      <c r="I275" s="41"/>
      <c r="J275" s="35"/>
      <c r="K275" s="38" t="str">
        <f aca="false">IF($J275="Yes",IF(COUNTIF(Updates!$G$6:$G$305,$A275)&gt;0,"Logged","Not yet"),"")</f>
        <v/>
      </c>
      <c r="L275" s="42" t="str">
        <f aca="false">IF(COUNTA($B275:$J275)=0,"",IF(OR($B275="",$C275="",$D275="",$E275="",$H275="",$J275=""),"Fill in the starred columns",IF(COUNTIF(Products!$A$6:$A$55,$C275)=0,"Product not on Products sheet","")))</f>
        <v/>
      </c>
    </row>
    <row r="276" customFormat="false" ht="15" hidden="false" customHeight="true" outlineLevel="0" collapsed="false">
      <c r="A276" s="38" t="str">
        <f aca="false">IF(COUNTA($B276:$J276)=0,"","I"&amp;TEXT(ROW()-5,"000"))</f>
        <v/>
      </c>
      <c r="B276" s="39"/>
      <c r="C276" s="35"/>
      <c r="D276" s="35"/>
      <c r="E276" s="40"/>
      <c r="F276" s="35"/>
      <c r="G276" s="40"/>
      <c r="H276" s="35"/>
      <c r="I276" s="41"/>
      <c r="J276" s="35"/>
      <c r="K276" s="38" t="str">
        <f aca="false">IF($J276="Yes",IF(COUNTIF(Updates!$G$6:$G$305,$A276)&gt;0,"Logged","Not yet"),"")</f>
        <v/>
      </c>
      <c r="L276" s="42" t="str">
        <f aca="false">IF(COUNTA($B276:$J276)=0,"",IF(OR($B276="",$C276="",$D276="",$E276="",$H276="",$J276=""),"Fill in the starred columns",IF(COUNTIF(Products!$A$6:$A$55,$C276)=0,"Product not on Products sheet","")))</f>
        <v/>
      </c>
    </row>
    <row r="277" customFormat="false" ht="15" hidden="false" customHeight="true" outlineLevel="0" collapsed="false">
      <c r="A277" s="38" t="str">
        <f aca="false">IF(COUNTA($B277:$J277)=0,"","I"&amp;TEXT(ROW()-5,"000"))</f>
        <v/>
      </c>
      <c r="B277" s="39"/>
      <c r="C277" s="35"/>
      <c r="D277" s="35"/>
      <c r="E277" s="40"/>
      <c r="F277" s="35"/>
      <c r="G277" s="40"/>
      <c r="H277" s="35"/>
      <c r="I277" s="41"/>
      <c r="J277" s="35"/>
      <c r="K277" s="38" t="str">
        <f aca="false">IF($J277="Yes",IF(COUNTIF(Updates!$G$6:$G$305,$A277)&gt;0,"Logged","Not yet"),"")</f>
        <v/>
      </c>
      <c r="L277" s="42" t="str">
        <f aca="false">IF(COUNTA($B277:$J277)=0,"",IF(OR($B277="",$C277="",$D277="",$E277="",$H277="",$J277=""),"Fill in the starred columns",IF(COUNTIF(Products!$A$6:$A$55,$C277)=0,"Product not on Products sheet","")))</f>
        <v/>
      </c>
    </row>
    <row r="278" customFormat="false" ht="15" hidden="false" customHeight="true" outlineLevel="0" collapsed="false">
      <c r="A278" s="38" t="str">
        <f aca="false">IF(COUNTA($B278:$J278)=0,"","I"&amp;TEXT(ROW()-5,"000"))</f>
        <v/>
      </c>
      <c r="B278" s="39"/>
      <c r="C278" s="35"/>
      <c r="D278" s="35"/>
      <c r="E278" s="40"/>
      <c r="F278" s="35"/>
      <c r="G278" s="40"/>
      <c r="H278" s="35"/>
      <c r="I278" s="41"/>
      <c r="J278" s="35"/>
      <c r="K278" s="38" t="str">
        <f aca="false">IF($J278="Yes",IF(COUNTIF(Updates!$G$6:$G$305,$A278)&gt;0,"Logged","Not yet"),"")</f>
        <v/>
      </c>
      <c r="L278" s="42" t="str">
        <f aca="false">IF(COUNTA($B278:$J278)=0,"",IF(OR($B278="",$C278="",$D278="",$E278="",$H278="",$J278=""),"Fill in the starred columns",IF(COUNTIF(Products!$A$6:$A$55,$C278)=0,"Product not on Products sheet","")))</f>
        <v/>
      </c>
    </row>
    <row r="279" customFormat="false" ht="15" hidden="false" customHeight="true" outlineLevel="0" collapsed="false">
      <c r="A279" s="38" t="str">
        <f aca="false">IF(COUNTA($B279:$J279)=0,"","I"&amp;TEXT(ROW()-5,"000"))</f>
        <v/>
      </c>
      <c r="B279" s="39"/>
      <c r="C279" s="35"/>
      <c r="D279" s="35"/>
      <c r="E279" s="40"/>
      <c r="F279" s="35"/>
      <c r="G279" s="40"/>
      <c r="H279" s="35"/>
      <c r="I279" s="41"/>
      <c r="J279" s="35"/>
      <c r="K279" s="38" t="str">
        <f aca="false">IF($J279="Yes",IF(COUNTIF(Updates!$G$6:$G$305,$A279)&gt;0,"Logged","Not yet"),"")</f>
        <v/>
      </c>
      <c r="L279" s="42" t="str">
        <f aca="false">IF(COUNTA($B279:$J279)=0,"",IF(OR($B279="",$C279="",$D279="",$E279="",$H279="",$J279=""),"Fill in the starred columns",IF(COUNTIF(Products!$A$6:$A$55,$C279)=0,"Product not on Products sheet","")))</f>
        <v/>
      </c>
    </row>
    <row r="280" customFormat="false" ht="15" hidden="false" customHeight="true" outlineLevel="0" collapsed="false">
      <c r="A280" s="38" t="str">
        <f aca="false">IF(COUNTA($B280:$J280)=0,"","I"&amp;TEXT(ROW()-5,"000"))</f>
        <v/>
      </c>
      <c r="B280" s="39"/>
      <c r="C280" s="35"/>
      <c r="D280" s="35"/>
      <c r="E280" s="40"/>
      <c r="F280" s="35"/>
      <c r="G280" s="40"/>
      <c r="H280" s="35"/>
      <c r="I280" s="41"/>
      <c r="J280" s="35"/>
      <c r="K280" s="38" t="str">
        <f aca="false">IF($J280="Yes",IF(COUNTIF(Updates!$G$6:$G$305,$A280)&gt;0,"Logged","Not yet"),"")</f>
        <v/>
      </c>
      <c r="L280" s="42" t="str">
        <f aca="false">IF(COUNTA($B280:$J280)=0,"",IF(OR($B280="",$C280="",$D280="",$E280="",$H280="",$J280=""),"Fill in the starred columns",IF(COUNTIF(Products!$A$6:$A$55,$C280)=0,"Product not on Products sheet","")))</f>
        <v/>
      </c>
    </row>
    <row r="281" customFormat="false" ht="15" hidden="false" customHeight="true" outlineLevel="0" collapsed="false">
      <c r="A281" s="38" t="str">
        <f aca="false">IF(COUNTA($B281:$J281)=0,"","I"&amp;TEXT(ROW()-5,"000"))</f>
        <v/>
      </c>
      <c r="B281" s="39"/>
      <c r="C281" s="35"/>
      <c r="D281" s="35"/>
      <c r="E281" s="40"/>
      <c r="F281" s="35"/>
      <c r="G281" s="40"/>
      <c r="H281" s="35"/>
      <c r="I281" s="41"/>
      <c r="J281" s="35"/>
      <c r="K281" s="38" t="str">
        <f aca="false">IF($J281="Yes",IF(COUNTIF(Updates!$G$6:$G$305,$A281)&gt;0,"Logged","Not yet"),"")</f>
        <v/>
      </c>
      <c r="L281" s="42" t="str">
        <f aca="false">IF(COUNTA($B281:$J281)=0,"",IF(OR($B281="",$C281="",$D281="",$E281="",$H281="",$J281=""),"Fill in the starred columns",IF(COUNTIF(Products!$A$6:$A$55,$C281)=0,"Product not on Products sheet","")))</f>
        <v/>
      </c>
    </row>
    <row r="282" customFormat="false" ht="15" hidden="false" customHeight="true" outlineLevel="0" collapsed="false">
      <c r="A282" s="38" t="str">
        <f aca="false">IF(COUNTA($B282:$J282)=0,"","I"&amp;TEXT(ROW()-5,"000"))</f>
        <v/>
      </c>
      <c r="B282" s="39"/>
      <c r="C282" s="35"/>
      <c r="D282" s="35"/>
      <c r="E282" s="40"/>
      <c r="F282" s="35"/>
      <c r="G282" s="40"/>
      <c r="H282" s="35"/>
      <c r="I282" s="41"/>
      <c r="J282" s="35"/>
      <c r="K282" s="38" t="str">
        <f aca="false">IF($J282="Yes",IF(COUNTIF(Updates!$G$6:$G$305,$A282)&gt;0,"Logged","Not yet"),"")</f>
        <v/>
      </c>
      <c r="L282" s="42" t="str">
        <f aca="false">IF(COUNTA($B282:$J282)=0,"",IF(OR($B282="",$C282="",$D282="",$E282="",$H282="",$J282=""),"Fill in the starred columns",IF(COUNTIF(Products!$A$6:$A$55,$C282)=0,"Product not on Products sheet","")))</f>
        <v/>
      </c>
    </row>
    <row r="283" customFormat="false" ht="15" hidden="false" customHeight="true" outlineLevel="0" collapsed="false">
      <c r="A283" s="38" t="str">
        <f aca="false">IF(COUNTA($B283:$J283)=0,"","I"&amp;TEXT(ROW()-5,"000"))</f>
        <v/>
      </c>
      <c r="B283" s="39"/>
      <c r="C283" s="35"/>
      <c r="D283" s="35"/>
      <c r="E283" s="40"/>
      <c r="F283" s="35"/>
      <c r="G283" s="40"/>
      <c r="H283" s="35"/>
      <c r="I283" s="41"/>
      <c r="J283" s="35"/>
      <c r="K283" s="38" t="str">
        <f aca="false">IF($J283="Yes",IF(COUNTIF(Updates!$G$6:$G$305,$A283)&gt;0,"Logged","Not yet"),"")</f>
        <v/>
      </c>
      <c r="L283" s="42" t="str">
        <f aca="false">IF(COUNTA($B283:$J283)=0,"",IF(OR($B283="",$C283="",$D283="",$E283="",$H283="",$J283=""),"Fill in the starred columns",IF(COUNTIF(Products!$A$6:$A$55,$C283)=0,"Product not on Products sheet","")))</f>
        <v/>
      </c>
    </row>
    <row r="284" customFormat="false" ht="15" hidden="false" customHeight="true" outlineLevel="0" collapsed="false">
      <c r="A284" s="38" t="str">
        <f aca="false">IF(COUNTA($B284:$J284)=0,"","I"&amp;TEXT(ROW()-5,"000"))</f>
        <v/>
      </c>
      <c r="B284" s="39"/>
      <c r="C284" s="35"/>
      <c r="D284" s="35"/>
      <c r="E284" s="40"/>
      <c r="F284" s="35"/>
      <c r="G284" s="40"/>
      <c r="H284" s="35"/>
      <c r="I284" s="41"/>
      <c r="J284" s="35"/>
      <c r="K284" s="38" t="str">
        <f aca="false">IF($J284="Yes",IF(COUNTIF(Updates!$G$6:$G$305,$A284)&gt;0,"Logged","Not yet"),"")</f>
        <v/>
      </c>
      <c r="L284" s="42" t="str">
        <f aca="false">IF(COUNTA($B284:$J284)=0,"",IF(OR($B284="",$C284="",$D284="",$E284="",$H284="",$J284=""),"Fill in the starred columns",IF(COUNTIF(Products!$A$6:$A$55,$C284)=0,"Product not on Products sheet","")))</f>
        <v/>
      </c>
    </row>
    <row r="285" customFormat="false" ht="15" hidden="false" customHeight="true" outlineLevel="0" collapsed="false">
      <c r="A285" s="38" t="str">
        <f aca="false">IF(COUNTA($B285:$J285)=0,"","I"&amp;TEXT(ROW()-5,"000"))</f>
        <v/>
      </c>
      <c r="B285" s="39"/>
      <c r="C285" s="35"/>
      <c r="D285" s="35"/>
      <c r="E285" s="40"/>
      <c r="F285" s="35"/>
      <c r="G285" s="40"/>
      <c r="H285" s="35"/>
      <c r="I285" s="41"/>
      <c r="J285" s="35"/>
      <c r="K285" s="38" t="str">
        <f aca="false">IF($J285="Yes",IF(COUNTIF(Updates!$G$6:$G$305,$A285)&gt;0,"Logged","Not yet"),"")</f>
        <v/>
      </c>
      <c r="L285" s="42" t="str">
        <f aca="false">IF(COUNTA($B285:$J285)=0,"",IF(OR($B285="",$C285="",$D285="",$E285="",$H285="",$J285=""),"Fill in the starred columns",IF(COUNTIF(Products!$A$6:$A$55,$C285)=0,"Product not on Products sheet","")))</f>
        <v/>
      </c>
    </row>
    <row r="286" customFormat="false" ht="15" hidden="false" customHeight="true" outlineLevel="0" collapsed="false">
      <c r="A286" s="38" t="str">
        <f aca="false">IF(COUNTA($B286:$J286)=0,"","I"&amp;TEXT(ROW()-5,"000"))</f>
        <v/>
      </c>
      <c r="B286" s="39"/>
      <c r="C286" s="35"/>
      <c r="D286" s="35"/>
      <c r="E286" s="40"/>
      <c r="F286" s="35"/>
      <c r="G286" s="40"/>
      <c r="H286" s="35"/>
      <c r="I286" s="41"/>
      <c r="J286" s="35"/>
      <c r="K286" s="38" t="str">
        <f aca="false">IF($J286="Yes",IF(COUNTIF(Updates!$G$6:$G$305,$A286)&gt;0,"Logged","Not yet"),"")</f>
        <v/>
      </c>
      <c r="L286" s="42" t="str">
        <f aca="false">IF(COUNTA($B286:$J286)=0,"",IF(OR($B286="",$C286="",$D286="",$E286="",$H286="",$J286=""),"Fill in the starred columns",IF(COUNTIF(Products!$A$6:$A$55,$C286)=0,"Product not on Products sheet","")))</f>
        <v/>
      </c>
    </row>
    <row r="287" customFormat="false" ht="15" hidden="false" customHeight="true" outlineLevel="0" collapsed="false">
      <c r="A287" s="38" t="str">
        <f aca="false">IF(COUNTA($B287:$J287)=0,"","I"&amp;TEXT(ROW()-5,"000"))</f>
        <v/>
      </c>
      <c r="B287" s="39"/>
      <c r="C287" s="35"/>
      <c r="D287" s="35"/>
      <c r="E287" s="40"/>
      <c r="F287" s="35"/>
      <c r="G287" s="40"/>
      <c r="H287" s="35"/>
      <c r="I287" s="41"/>
      <c r="J287" s="35"/>
      <c r="K287" s="38" t="str">
        <f aca="false">IF($J287="Yes",IF(COUNTIF(Updates!$G$6:$G$305,$A287)&gt;0,"Logged","Not yet"),"")</f>
        <v/>
      </c>
      <c r="L287" s="42" t="str">
        <f aca="false">IF(COUNTA($B287:$J287)=0,"",IF(OR($B287="",$C287="",$D287="",$E287="",$H287="",$J287=""),"Fill in the starred columns",IF(COUNTIF(Products!$A$6:$A$55,$C287)=0,"Product not on Products sheet","")))</f>
        <v/>
      </c>
    </row>
    <row r="288" customFormat="false" ht="15" hidden="false" customHeight="true" outlineLevel="0" collapsed="false">
      <c r="A288" s="38" t="str">
        <f aca="false">IF(COUNTA($B288:$J288)=0,"","I"&amp;TEXT(ROW()-5,"000"))</f>
        <v/>
      </c>
      <c r="B288" s="39"/>
      <c r="C288" s="35"/>
      <c r="D288" s="35"/>
      <c r="E288" s="40"/>
      <c r="F288" s="35"/>
      <c r="G288" s="40"/>
      <c r="H288" s="35"/>
      <c r="I288" s="41"/>
      <c r="J288" s="35"/>
      <c r="K288" s="38" t="str">
        <f aca="false">IF($J288="Yes",IF(COUNTIF(Updates!$G$6:$G$305,$A288)&gt;0,"Logged","Not yet"),"")</f>
        <v/>
      </c>
      <c r="L288" s="42" t="str">
        <f aca="false">IF(COUNTA($B288:$J288)=0,"",IF(OR($B288="",$C288="",$D288="",$E288="",$H288="",$J288=""),"Fill in the starred columns",IF(COUNTIF(Products!$A$6:$A$55,$C288)=0,"Product not on Products sheet","")))</f>
        <v/>
      </c>
    </row>
    <row r="289" customFormat="false" ht="15" hidden="false" customHeight="true" outlineLevel="0" collapsed="false">
      <c r="A289" s="38" t="str">
        <f aca="false">IF(COUNTA($B289:$J289)=0,"","I"&amp;TEXT(ROW()-5,"000"))</f>
        <v/>
      </c>
      <c r="B289" s="39"/>
      <c r="C289" s="35"/>
      <c r="D289" s="35"/>
      <c r="E289" s="40"/>
      <c r="F289" s="35"/>
      <c r="G289" s="40"/>
      <c r="H289" s="35"/>
      <c r="I289" s="41"/>
      <c r="J289" s="35"/>
      <c r="K289" s="38" t="str">
        <f aca="false">IF($J289="Yes",IF(COUNTIF(Updates!$G$6:$G$305,$A289)&gt;0,"Logged","Not yet"),"")</f>
        <v/>
      </c>
      <c r="L289" s="42" t="str">
        <f aca="false">IF(COUNTA($B289:$J289)=0,"",IF(OR($B289="",$C289="",$D289="",$E289="",$H289="",$J289=""),"Fill in the starred columns",IF(COUNTIF(Products!$A$6:$A$55,$C289)=0,"Product not on Products sheet","")))</f>
        <v/>
      </c>
    </row>
    <row r="290" customFormat="false" ht="15" hidden="false" customHeight="true" outlineLevel="0" collapsed="false">
      <c r="A290" s="38" t="str">
        <f aca="false">IF(COUNTA($B290:$J290)=0,"","I"&amp;TEXT(ROW()-5,"000"))</f>
        <v/>
      </c>
      <c r="B290" s="39"/>
      <c r="C290" s="35"/>
      <c r="D290" s="35"/>
      <c r="E290" s="40"/>
      <c r="F290" s="35"/>
      <c r="G290" s="40"/>
      <c r="H290" s="35"/>
      <c r="I290" s="41"/>
      <c r="J290" s="35"/>
      <c r="K290" s="38" t="str">
        <f aca="false">IF($J290="Yes",IF(COUNTIF(Updates!$G$6:$G$305,$A290)&gt;0,"Logged","Not yet"),"")</f>
        <v/>
      </c>
      <c r="L290" s="42" t="str">
        <f aca="false">IF(COUNTA($B290:$J290)=0,"",IF(OR($B290="",$C290="",$D290="",$E290="",$H290="",$J290=""),"Fill in the starred columns",IF(COUNTIF(Products!$A$6:$A$55,$C290)=0,"Product not on Products sheet","")))</f>
        <v/>
      </c>
    </row>
    <row r="291" customFormat="false" ht="15" hidden="false" customHeight="true" outlineLevel="0" collapsed="false">
      <c r="A291" s="38" t="str">
        <f aca="false">IF(COUNTA($B291:$J291)=0,"","I"&amp;TEXT(ROW()-5,"000"))</f>
        <v/>
      </c>
      <c r="B291" s="39"/>
      <c r="C291" s="35"/>
      <c r="D291" s="35"/>
      <c r="E291" s="40"/>
      <c r="F291" s="35"/>
      <c r="G291" s="40"/>
      <c r="H291" s="35"/>
      <c r="I291" s="41"/>
      <c r="J291" s="35"/>
      <c r="K291" s="38" t="str">
        <f aca="false">IF($J291="Yes",IF(COUNTIF(Updates!$G$6:$G$305,$A291)&gt;0,"Logged","Not yet"),"")</f>
        <v/>
      </c>
      <c r="L291" s="42" t="str">
        <f aca="false">IF(COUNTA($B291:$J291)=0,"",IF(OR($B291="",$C291="",$D291="",$E291="",$H291="",$J291=""),"Fill in the starred columns",IF(COUNTIF(Products!$A$6:$A$55,$C291)=0,"Product not on Products sheet","")))</f>
        <v/>
      </c>
    </row>
    <row r="292" customFormat="false" ht="15" hidden="false" customHeight="true" outlineLevel="0" collapsed="false">
      <c r="A292" s="38" t="str">
        <f aca="false">IF(COUNTA($B292:$J292)=0,"","I"&amp;TEXT(ROW()-5,"000"))</f>
        <v/>
      </c>
      <c r="B292" s="39"/>
      <c r="C292" s="35"/>
      <c r="D292" s="35"/>
      <c r="E292" s="40"/>
      <c r="F292" s="35"/>
      <c r="G292" s="40"/>
      <c r="H292" s="35"/>
      <c r="I292" s="41"/>
      <c r="J292" s="35"/>
      <c r="K292" s="38" t="str">
        <f aca="false">IF($J292="Yes",IF(COUNTIF(Updates!$G$6:$G$305,$A292)&gt;0,"Logged","Not yet"),"")</f>
        <v/>
      </c>
      <c r="L292" s="42" t="str">
        <f aca="false">IF(COUNTA($B292:$J292)=0,"",IF(OR($B292="",$C292="",$D292="",$E292="",$H292="",$J292=""),"Fill in the starred columns",IF(COUNTIF(Products!$A$6:$A$55,$C292)=0,"Product not on Products sheet","")))</f>
        <v/>
      </c>
    </row>
    <row r="293" customFormat="false" ht="15" hidden="false" customHeight="true" outlineLevel="0" collapsed="false">
      <c r="A293" s="38" t="str">
        <f aca="false">IF(COUNTA($B293:$J293)=0,"","I"&amp;TEXT(ROW()-5,"000"))</f>
        <v/>
      </c>
      <c r="B293" s="39"/>
      <c r="C293" s="35"/>
      <c r="D293" s="35"/>
      <c r="E293" s="40"/>
      <c r="F293" s="35"/>
      <c r="G293" s="40"/>
      <c r="H293" s="35"/>
      <c r="I293" s="41"/>
      <c r="J293" s="35"/>
      <c r="K293" s="38" t="str">
        <f aca="false">IF($J293="Yes",IF(COUNTIF(Updates!$G$6:$G$305,$A293)&gt;0,"Logged","Not yet"),"")</f>
        <v/>
      </c>
      <c r="L293" s="42" t="str">
        <f aca="false">IF(COUNTA($B293:$J293)=0,"",IF(OR($B293="",$C293="",$D293="",$E293="",$H293="",$J293=""),"Fill in the starred columns",IF(COUNTIF(Products!$A$6:$A$55,$C293)=0,"Product not on Products sheet","")))</f>
        <v/>
      </c>
    </row>
    <row r="294" customFormat="false" ht="15" hidden="false" customHeight="true" outlineLevel="0" collapsed="false">
      <c r="A294" s="38" t="str">
        <f aca="false">IF(COUNTA($B294:$J294)=0,"","I"&amp;TEXT(ROW()-5,"000"))</f>
        <v/>
      </c>
      <c r="B294" s="39"/>
      <c r="C294" s="35"/>
      <c r="D294" s="35"/>
      <c r="E294" s="40"/>
      <c r="F294" s="35"/>
      <c r="G294" s="40"/>
      <c r="H294" s="35"/>
      <c r="I294" s="41"/>
      <c r="J294" s="35"/>
      <c r="K294" s="38" t="str">
        <f aca="false">IF($J294="Yes",IF(COUNTIF(Updates!$G$6:$G$305,$A294)&gt;0,"Logged","Not yet"),"")</f>
        <v/>
      </c>
      <c r="L294" s="42" t="str">
        <f aca="false">IF(COUNTA($B294:$J294)=0,"",IF(OR($B294="",$C294="",$D294="",$E294="",$H294="",$J294=""),"Fill in the starred columns",IF(COUNTIF(Products!$A$6:$A$55,$C294)=0,"Product not on Products sheet","")))</f>
        <v/>
      </c>
    </row>
    <row r="295" customFormat="false" ht="15" hidden="false" customHeight="true" outlineLevel="0" collapsed="false">
      <c r="A295" s="38" t="str">
        <f aca="false">IF(COUNTA($B295:$J295)=0,"","I"&amp;TEXT(ROW()-5,"000"))</f>
        <v/>
      </c>
      <c r="B295" s="39"/>
      <c r="C295" s="35"/>
      <c r="D295" s="35"/>
      <c r="E295" s="40"/>
      <c r="F295" s="35"/>
      <c r="G295" s="40"/>
      <c r="H295" s="35"/>
      <c r="I295" s="41"/>
      <c r="J295" s="35"/>
      <c r="K295" s="38" t="str">
        <f aca="false">IF($J295="Yes",IF(COUNTIF(Updates!$G$6:$G$305,$A295)&gt;0,"Logged","Not yet"),"")</f>
        <v/>
      </c>
      <c r="L295" s="42" t="str">
        <f aca="false">IF(COUNTA($B295:$J295)=0,"",IF(OR($B295="",$C295="",$D295="",$E295="",$H295="",$J295=""),"Fill in the starred columns",IF(COUNTIF(Products!$A$6:$A$55,$C295)=0,"Product not on Products sheet","")))</f>
        <v/>
      </c>
    </row>
    <row r="296" customFormat="false" ht="15" hidden="false" customHeight="true" outlineLevel="0" collapsed="false">
      <c r="A296" s="38" t="str">
        <f aca="false">IF(COUNTA($B296:$J296)=0,"","I"&amp;TEXT(ROW()-5,"000"))</f>
        <v/>
      </c>
      <c r="B296" s="39"/>
      <c r="C296" s="35"/>
      <c r="D296" s="35"/>
      <c r="E296" s="40"/>
      <c r="F296" s="35"/>
      <c r="G296" s="40"/>
      <c r="H296" s="35"/>
      <c r="I296" s="41"/>
      <c r="J296" s="35"/>
      <c r="K296" s="38" t="str">
        <f aca="false">IF($J296="Yes",IF(COUNTIF(Updates!$G$6:$G$305,$A296)&gt;0,"Logged","Not yet"),"")</f>
        <v/>
      </c>
      <c r="L296" s="42" t="str">
        <f aca="false">IF(COUNTA($B296:$J296)=0,"",IF(OR($B296="",$C296="",$D296="",$E296="",$H296="",$J296=""),"Fill in the starred columns",IF(COUNTIF(Products!$A$6:$A$55,$C296)=0,"Product not on Products sheet","")))</f>
        <v/>
      </c>
    </row>
    <row r="297" customFormat="false" ht="15" hidden="false" customHeight="true" outlineLevel="0" collapsed="false">
      <c r="A297" s="38" t="str">
        <f aca="false">IF(COUNTA($B297:$J297)=0,"","I"&amp;TEXT(ROW()-5,"000"))</f>
        <v/>
      </c>
      <c r="B297" s="39"/>
      <c r="C297" s="35"/>
      <c r="D297" s="35"/>
      <c r="E297" s="40"/>
      <c r="F297" s="35"/>
      <c r="G297" s="40"/>
      <c r="H297" s="35"/>
      <c r="I297" s="41"/>
      <c r="J297" s="35"/>
      <c r="K297" s="38" t="str">
        <f aca="false">IF($J297="Yes",IF(COUNTIF(Updates!$G$6:$G$305,$A297)&gt;0,"Logged","Not yet"),"")</f>
        <v/>
      </c>
      <c r="L297" s="42" t="str">
        <f aca="false">IF(COUNTA($B297:$J297)=0,"",IF(OR($B297="",$C297="",$D297="",$E297="",$H297="",$J297=""),"Fill in the starred columns",IF(COUNTIF(Products!$A$6:$A$55,$C297)=0,"Product not on Products sheet","")))</f>
        <v/>
      </c>
    </row>
    <row r="298" customFormat="false" ht="15" hidden="false" customHeight="true" outlineLevel="0" collapsed="false">
      <c r="A298" s="38" t="str">
        <f aca="false">IF(COUNTA($B298:$J298)=0,"","I"&amp;TEXT(ROW()-5,"000"))</f>
        <v/>
      </c>
      <c r="B298" s="39"/>
      <c r="C298" s="35"/>
      <c r="D298" s="35"/>
      <c r="E298" s="40"/>
      <c r="F298" s="35"/>
      <c r="G298" s="40"/>
      <c r="H298" s="35"/>
      <c r="I298" s="41"/>
      <c r="J298" s="35"/>
      <c r="K298" s="38" t="str">
        <f aca="false">IF($J298="Yes",IF(COUNTIF(Updates!$G$6:$G$305,$A298)&gt;0,"Logged","Not yet"),"")</f>
        <v/>
      </c>
      <c r="L298" s="42" t="str">
        <f aca="false">IF(COUNTA($B298:$J298)=0,"",IF(OR($B298="",$C298="",$D298="",$E298="",$H298="",$J298=""),"Fill in the starred columns",IF(COUNTIF(Products!$A$6:$A$55,$C298)=0,"Product not on Products sheet","")))</f>
        <v/>
      </c>
    </row>
    <row r="299" customFormat="false" ht="15" hidden="false" customHeight="true" outlineLevel="0" collapsed="false">
      <c r="A299" s="38" t="str">
        <f aca="false">IF(COUNTA($B299:$J299)=0,"","I"&amp;TEXT(ROW()-5,"000"))</f>
        <v/>
      </c>
      <c r="B299" s="39"/>
      <c r="C299" s="35"/>
      <c r="D299" s="35"/>
      <c r="E299" s="40"/>
      <c r="F299" s="35"/>
      <c r="G299" s="40"/>
      <c r="H299" s="35"/>
      <c r="I299" s="41"/>
      <c r="J299" s="35"/>
      <c r="K299" s="38" t="str">
        <f aca="false">IF($J299="Yes",IF(COUNTIF(Updates!$G$6:$G$305,$A299)&gt;0,"Logged","Not yet"),"")</f>
        <v/>
      </c>
      <c r="L299" s="42" t="str">
        <f aca="false">IF(COUNTA($B299:$J299)=0,"",IF(OR($B299="",$C299="",$D299="",$E299="",$H299="",$J299=""),"Fill in the starred columns",IF(COUNTIF(Products!$A$6:$A$55,$C299)=0,"Product not on Products sheet","")))</f>
        <v/>
      </c>
    </row>
    <row r="300" customFormat="false" ht="15" hidden="false" customHeight="true" outlineLevel="0" collapsed="false">
      <c r="A300" s="38" t="str">
        <f aca="false">IF(COUNTA($B300:$J300)=0,"","I"&amp;TEXT(ROW()-5,"000"))</f>
        <v/>
      </c>
      <c r="B300" s="39"/>
      <c r="C300" s="35"/>
      <c r="D300" s="35"/>
      <c r="E300" s="40"/>
      <c r="F300" s="35"/>
      <c r="G300" s="40"/>
      <c r="H300" s="35"/>
      <c r="I300" s="41"/>
      <c r="J300" s="35"/>
      <c r="K300" s="38" t="str">
        <f aca="false">IF($J300="Yes",IF(COUNTIF(Updates!$G$6:$G$305,$A300)&gt;0,"Logged","Not yet"),"")</f>
        <v/>
      </c>
      <c r="L300" s="42" t="str">
        <f aca="false">IF(COUNTA($B300:$J300)=0,"",IF(OR($B300="",$C300="",$D300="",$E300="",$H300="",$J300=""),"Fill in the starred columns",IF(COUNTIF(Products!$A$6:$A$55,$C300)=0,"Product not on Products sheet","")))</f>
        <v/>
      </c>
    </row>
    <row r="301" customFormat="false" ht="15" hidden="false" customHeight="true" outlineLevel="0" collapsed="false">
      <c r="A301" s="38" t="str">
        <f aca="false">IF(COUNTA($B301:$J301)=0,"","I"&amp;TEXT(ROW()-5,"000"))</f>
        <v/>
      </c>
      <c r="B301" s="39"/>
      <c r="C301" s="35"/>
      <c r="D301" s="35"/>
      <c r="E301" s="40"/>
      <c r="F301" s="35"/>
      <c r="G301" s="40"/>
      <c r="H301" s="35"/>
      <c r="I301" s="41"/>
      <c r="J301" s="35"/>
      <c r="K301" s="38" t="str">
        <f aca="false">IF($J301="Yes",IF(COUNTIF(Updates!$G$6:$G$305,$A301)&gt;0,"Logged","Not yet"),"")</f>
        <v/>
      </c>
      <c r="L301" s="42" t="str">
        <f aca="false">IF(COUNTA($B301:$J301)=0,"",IF(OR($B301="",$C301="",$D301="",$E301="",$H301="",$J301=""),"Fill in the starred columns",IF(COUNTIF(Products!$A$6:$A$55,$C301)=0,"Product not on Products sheet","")))</f>
        <v/>
      </c>
    </row>
    <row r="302" customFormat="false" ht="15" hidden="false" customHeight="true" outlineLevel="0" collapsed="false">
      <c r="A302" s="38" t="str">
        <f aca="false">IF(COUNTA($B302:$J302)=0,"","I"&amp;TEXT(ROW()-5,"000"))</f>
        <v/>
      </c>
      <c r="B302" s="39"/>
      <c r="C302" s="35"/>
      <c r="D302" s="35"/>
      <c r="E302" s="40"/>
      <c r="F302" s="35"/>
      <c r="G302" s="40"/>
      <c r="H302" s="35"/>
      <c r="I302" s="41"/>
      <c r="J302" s="35"/>
      <c r="K302" s="38" t="str">
        <f aca="false">IF($J302="Yes",IF(COUNTIF(Updates!$G$6:$G$305,$A302)&gt;0,"Logged","Not yet"),"")</f>
        <v/>
      </c>
      <c r="L302" s="42" t="str">
        <f aca="false">IF(COUNTA($B302:$J302)=0,"",IF(OR($B302="",$C302="",$D302="",$E302="",$H302="",$J302=""),"Fill in the starred columns",IF(COUNTIF(Products!$A$6:$A$55,$C302)=0,"Product not on Products sheet","")))</f>
        <v/>
      </c>
    </row>
    <row r="303" customFormat="false" ht="15" hidden="false" customHeight="true" outlineLevel="0" collapsed="false">
      <c r="A303" s="38" t="str">
        <f aca="false">IF(COUNTA($B303:$J303)=0,"","I"&amp;TEXT(ROW()-5,"000"))</f>
        <v/>
      </c>
      <c r="B303" s="39"/>
      <c r="C303" s="35"/>
      <c r="D303" s="35"/>
      <c r="E303" s="40"/>
      <c r="F303" s="35"/>
      <c r="G303" s="40"/>
      <c r="H303" s="35"/>
      <c r="I303" s="41"/>
      <c r="J303" s="35"/>
      <c r="K303" s="38" t="str">
        <f aca="false">IF($J303="Yes",IF(COUNTIF(Updates!$G$6:$G$305,$A303)&gt;0,"Logged","Not yet"),"")</f>
        <v/>
      </c>
      <c r="L303" s="42" t="str">
        <f aca="false">IF(COUNTA($B303:$J303)=0,"",IF(OR($B303="",$C303="",$D303="",$E303="",$H303="",$J303=""),"Fill in the starred columns",IF(COUNTIF(Products!$A$6:$A$55,$C303)=0,"Product not on Products sheet","")))</f>
        <v/>
      </c>
    </row>
    <row r="304" customFormat="false" ht="15" hidden="false" customHeight="true" outlineLevel="0" collapsed="false">
      <c r="A304" s="38" t="str">
        <f aca="false">IF(COUNTA($B304:$J304)=0,"","I"&amp;TEXT(ROW()-5,"000"))</f>
        <v/>
      </c>
      <c r="B304" s="39"/>
      <c r="C304" s="35"/>
      <c r="D304" s="35"/>
      <c r="E304" s="40"/>
      <c r="F304" s="35"/>
      <c r="G304" s="40"/>
      <c r="H304" s="35"/>
      <c r="I304" s="41"/>
      <c r="J304" s="35"/>
      <c r="K304" s="38" t="str">
        <f aca="false">IF($J304="Yes",IF(COUNTIF(Updates!$G$6:$G$305,$A304)&gt;0,"Logged","Not yet"),"")</f>
        <v/>
      </c>
      <c r="L304" s="42" t="str">
        <f aca="false">IF(COUNTA($B304:$J304)=0,"",IF(OR($B304="",$C304="",$D304="",$E304="",$H304="",$J304=""),"Fill in the starred columns",IF(COUNTIF(Products!$A$6:$A$55,$C304)=0,"Product not on Products sheet","")))</f>
        <v/>
      </c>
    </row>
    <row r="305" customFormat="false" ht="15" hidden="false" customHeight="true" outlineLevel="0" collapsed="false">
      <c r="A305" s="38" t="str">
        <f aca="false">IF(COUNTA($B305:$J305)=0,"","I"&amp;TEXT(ROW()-5,"000"))</f>
        <v/>
      </c>
      <c r="B305" s="39"/>
      <c r="C305" s="35"/>
      <c r="D305" s="35"/>
      <c r="E305" s="40"/>
      <c r="F305" s="35"/>
      <c r="G305" s="40"/>
      <c r="H305" s="35"/>
      <c r="I305" s="41"/>
      <c r="J305" s="35"/>
      <c r="K305" s="38" t="str">
        <f aca="false">IF($J305="Yes",IF(COUNTIF(Updates!$G$6:$G$305,$A305)&gt;0,"Logged","Not yet"),"")</f>
        <v/>
      </c>
      <c r="L305" s="42" t="str">
        <f aca="false">IF(COUNTA($B305:$J305)=0,"",IF(OR($B305="",$C305="",$D305="",$E305="",$H305="",$J305=""),"Fill in the starred columns",IF(COUNTIF(Products!$A$6:$A$55,$C305)=0,"Product not on Products sheet","")))</f>
        <v/>
      </c>
    </row>
    <row r="306" customFormat="false" ht="15" hidden="false" customHeight="true" outlineLevel="0" collapsed="false">
      <c r="A306" s="38" t="str">
        <f aca="false">IF(COUNTA($B306:$J306)=0,"","I"&amp;TEXT(ROW()-5,"000"))</f>
        <v/>
      </c>
      <c r="B306" s="39"/>
      <c r="C306" s="35"/>
      <c r="D306" s="35"/>
      <c r="E306" s="40"/>
      <c r="F306" s="35"/>
      <c r="G306" s="40"/>
      <c r="H306" s="35"/>
      <c r="I306" s="41"/>
      <c r="J306" s="35"/>
      <c r="K306" s="38" t="str">
        <f aca="false">IF($J306="Yes",IF(COUNTIF(Updates!$G$6:$G$305,$A306)&gt;0,"Logged","Not yet"),"")</f>
        <v/>
      </c>
      <c r="L306" s="42" t="str">
        <f aca="false">IF(COUNTA($B306:$J306)=0,"",IF(OR($B306="",$C306="",$D306="",$E306="",$H306="",$J306=""),"Fill in the starred columns",IF(COUNTIF(Products!$A$6:$A$55,$C306)=0,"Product not on Products sheet","")))</f>
        <v/>
      </c>
    </row>
    <row r="307" customFormat="false" ht="15" hidden="false" customHeight="true" outlineLevel="0" collapsed="false">
      <c r="A307" s="38" t="str">
        <f aca="false">IF(COUNTA($B307:$J307)=0,"","I"&amp;TEXT(ROW()-5,"000"))</f>
        <v/>
      </c>
      <c r="B307" s="39"/>
      <c r="C307" s="35"/>
      <c r="D307" s="35"/>
      <c r="E307" s="40"/>
      <c r="F307" s="35"/>
      <c r="G307" s="40"/>
      <c r="H307" s="35"/>
      <c r="I307" s="41"/>
      <c r="J307" s="35"/>
      <c r="K307" s="38" t="str">
        <f aca="false">IF($J307="Yes",IF(COUNTIF(Updates!$G$6:$G$305,$A307)&gt;0,"Logged","Not yet"),"")</f>
        <v/>
      </c>
      <c r="L307" s="42" t="str">
        <f aca="false">IF(COUNTA($B307:$J307)=0,"",IF(OR($B307="",$C307="",$D307="",$E307="",$H307="",$J307=""),"Fill in the starred columns",IF(COUNTIF(Products!$A$6:$A$55,$C307)=0,"Product not on Products sheet","")))</f>
        <v/>
      </c>
    </row>
    <row r="308" customFormat="false" ht="15" hidden="false" customHeight="true" outlineLevel="0" collapsed="false">
      <c r="A308" s="38" t="str">
        <f aca="false">IF(COUNTA($B308:$J308)=0,"","I"&amp;TEXT(ROW()-5,"000"))</f>
        <v/>
      </c>
      <c r="B308" s="39"/>
      <c r="C308" s="35"/>
      <c r="D308" s="35"/>
      <c r="E308" s="40"/>
      <c r="F308" s="35"/>
      <c r="G308" s="40"/>
      <c r="H308" s="35"/>
      <c r="I308" s="41"/>
      <c r="J308" s="35"/>
      <c r="K308" s="38" t="str">
        <f aca="false">IF($J308="Yes",IF(COUNTIF(Updates!$G$6:$G$305,$A308)&gt;0,"Logged","Not yet"),"")</f>
        <v/>
      </c>
      <c r="L308" s="42" t="str">
        <f aca="false">IF(COUNTA($B308:$J308)=0,"",IF(OR($B308="",$C308="",$D308="",$E308="",$H308="",$J308=""),"Fill in the starred columns",IF(COUNTIF(Products!$A$6:$A$55,$C308)=0,"Product not on Products sheet","")))</f>
        <v/>
      </c>
    </row>
    <row r="309" customFormat="false" ht="15" hidden="false" customHeight="true" outlineLevel="0" collapsed="false">
      <c r="A309" s="38" t="str">
        <f aca="false">IF(COUNTA($B309:$J309)=0,"","I"&amp;TEXT(ROW()-5,"000"))</f>
        <v/>
      </c>
      <c r="B309" s="39"/>
      <c r="C309" s="35"/>
      <c r="D309" s="35"/>
      <c r="E309" s="40"/>
      <c r="F309" s="35"/>
      <c r="G309" s="40"/>
      <c r="H309" s="35"/>
      <c r="I309" s="41"/>
      <c r="J309" s="35"/>
      <c r="K309" s="38" t="str">
        <f aca="false">IF($J309="Yes",IF(COUNTIF(Updates!$G$6:$G$305,$A309)&gt;0,"Logged","Not yet"),"")</f>
        <v/>
      </c>
      <c r="L309" s="42" t="str">
        <f aca="false">IF(COUNTA($B309:$J309)=0,"",IF(OR($B309="",$C309="",$D309="",$E309="",$H309="",$J309=""),"Fill in the starred columns",IF(COUNTIF(Products!$A$6:$A$55,$C309)=0,"Product not on Products sheet","")))</f>
        <v/>
      </c>
    </row>
    <row r="310" customFormat="false" ht="15" hidden="false" customHeight="true" outlineLevel="0" collapsed="false">
      <c r="A310" s="38" t="str">
        <f aca="false">IF(COUNTA($B310:$J310)=0,"","I"&amp;TEXT(ROW()-5,"000"))</f>
        <v/>
      </c>
      <c r="B310" s="39"/>
      <c r="C310" s="35"/>
      <c r="D310" s="35"/>
      <c r="E310" s="40"/>
      <c r="F310" s="35"/>
      <c r="G310" s="40"/>
      <c r="H310" s="35"/>
      <c r="I310" s="41"/>
      <c r="J310" s="35"/>
      <c r="K310" s="38" t="str">
        <f aca="false">IF($J310="Yes",IF(COUNTIF(Updates!$G$6:$G$305,$A310)&gt;0,"Logged","Not yet"),"")</f>
        <v/>
      </c>
      <c r="L310" s="42" t="str">
        <f aca="false">IF(COUNTA($B310:$J310)=0,"",IF(OR($B310="",$C310="",$D310="",$E310="",$H310="",$J310=""),"Fill in the starred columns",IF(COUNTIF(Products!$A$6:$A$55,$C310)=0,"Product not on Products sheet","")))</f>
        <v/>
      </c>
    </row>
    <row r="311" customFormat="false" ht="15" hidden="false" customHeight="true" outlineLevel="0" collapsed="false">
      <c r="A311" s="38" t="str">
        <f aca="false">IF(COUNTA($B311:$J311)=0,"","I"&amp;TEXT(ROW()-5,"000"))</f>
        <v/>
      </c>
      <c r="B311" s="39"/>
      <c r="C311" s="35"/>
      <c r="D311" s="35"/>
      <c r="E311" s="40"/>
      <c r="F311" s="35"/>
      <c r="G311" s="40"/>
      <c r="H311" s="35"/>
      <c r="I311" s="41"/>
      <c r="J311" s="35"/>
      <c r="K311" s="38" t="str">
        <f aca="false">IF($J311="Yes",IF(COUNTIF(Updates!$G$6:$G$305,$A311)&gt;0,"Logged","Not yet"),"")</f>
        <v/>
      </c>
      <c r="L311" s="42" t="str">
        <f aca="false">IF(COUNTA($B311:$J311)=0,"",IF(OR($B311="",$C311="",$D311="",$E311="",$H311="",$J311=""),"Fill in the starred columns",IF(COUNTIF(Products!$A$6:$A$55,$C311)=0,"Product not on Products sheet","")))</f>
        <v/>
      </c>
    </row>
    <row r="312" customFormat="false" ht="15" hidden="false" customHeight="true" outlineLevel="0" collapsed="false">
      <c r="A312" s="38" t="str">
        <f aca="false">IF(COUNTA($B312:$J312)=0,"","I"&amp;TEXT(ROW()-5,"000"))</f>
        <v/>
      </c>
      <c r="B312" s="39"/>
      <c r="C312" s="35"/>
      <c r="D312" s="35"/>
      <c r="E312" s="40"/>
      <c r="F312" s="35"/>
      <c r="G312" s="40"/>
      <c r="H312" s="35"/>
      <c r="I312" s="41"/>
      <c r="J312" s="35"/>
      <c r="K312" s="38" t="str">
        <f aca="false">IF($J312="Yes",IF(COUNTIF(Updates!$G$6:$G$305,$A312)&gt;0,"Logged","Not yet"),"")</f>
        <v/>
      </c>
      <c r="L312" s="42" t="str">
        <f aca="false">IF(COUNTA($B312:$J312)=0,"",IF(OR($B312="",$C312="",$D312="",$E312="",$H312="",$J312=""),"Fill in the starred columns",IF(COUNTIF(Products!$A$6:$A$55,$C312)=0,"Product not on Products sheet","")))</f>
        <v/>
      </c>
    </row>
    <row r="313" customFormat="false" ht="15" hidden="false" customHeight="true" outlineLevel="0" collapsed="false">
      <c r="A313" s="38" t="str">
        <f aca="false">IF(COUNTA($B313:$J313)=0,"","I"&amp;TEXT(ROW()-5,"000"))</f>
        <v/>
      </c>
      <c r="B313" s="39"/>
      <c r="C313" s="35"/>
      <c r="D313" s="35"/>
      <c r="E313" s="40"/>
      <c r="F313" s="35"/>
      <c r="G313" s="40"/>
      <c r="H313" s="35"/>
      <c r="I313" s="41"/>
      <c r="J313" s="35"/>
      <c r="K313" s="38" t="str">
        <f aca="false">IF($J313="Yes",IF(COUNTIF(Updates!$G$6:$G$305,$A313)&gt;0,"Logged","Not yet"),"")</f>
        <v/>
      </c>
      <c r="L313" s="42" t="str">
        <f aca="false">IF(COUNTA($B313:$J313)=0,"",IF(OR($B313="",$C313="",$D313="",$E313="",$H313="",$J313=""),"Fill in the starred columns",IF(COUNTIF(Products!$A$6:$A$55,$C313)=0,"Product not on Products sheet","")))</f>
        <v/>
      </c>
    </row>
    <row r="314" customFormat="false" ht="15" hidden="false" customHeight="true" outlineLevel="0" collapsed="false">
      <c r="A314" s="38" t="str">
        <f aca="false">IF(COUNTA($B314:$J314)=0,"","I"&amp;TEXT(ROW()-5,"000"))</f>
        <v/>
      </c>
      <c r="B314" s="39"/>
      <c r="C314" s="35"/>
      <c r="D314" s="35"/>
      <c r="E314" s="40"/>
      <c r="F314" s="35"/>
      <c r="G314" s="40"/>
      <c r="H314" s="35"/>
      <c r="I314" s="41"/>
      <c r="J314" s="35"/>
      <c r="K314" s="38" t="str">
        <f aca="false">IF($J314="Yes",IF(COUNTIF(Updates!$G$6:$G$305,$A314)&gt;0,"Logged","Not yet"),"")</f>
        <v/>
      </c>
      <c r="L314" s="42" t="str">
        <f aca="false">IF(COUNTA($B314:$J314)=0,"",IF(OR($B314="",$C314="",$D314="",$E314="",$H314="",$J314=""),"Fill in the starred columns",IF(COUNTIF(Products!$A$6:$A$55,$C314)=0,"Product not on Products sheet","")))</f>
        <v/>
      </c>
    </row>
    <row r="315" customFormat="false" ht="15" hidden="false" customHeight="true" outlineLevel="0" collapsed="false">
      <c r="A315" s="38" t="str">
        <f aca="false">IF(COUNTA($B315:$J315)=0,"","I"&amp;TEXT(ROW()-5,"000"))</f>
        <v/>
      </c>
      <c r="B315" s="39"/>
      <c r="C315" s="35"/>
      <c r="D315" s="35"/>
      <c r="E315" s="40"/>
      <c r="F315" s="35"/>
      <c r="G315" s="40"/>
      <c r="H315" s="35"/>
      <c r="I315" s="41"/>
      <c r="J315" s="35"/>
      <c r="K315" s="38" t="str">
        <f aca="false">IF($J315="Yes",IF(COUNTIF(Updates!$G$6:$G$305,$A315)&gt;0,"Logged","Not yet"),"")</f>
        <v/>
      </c>
      <c r="L315" s="42" t="str">
        <f aca="false">IF(COUNTA($B315:$J315)=0,"",IF(OR($B315="",$C315="",$D315="",$E315="",$H315="",$J315=""),"Fill in the starred columns",IF(COUNTIF(Products!$A$6:$A$55,$C315)=0,"Product not on Products sheet","")))</f>
        <v/>
      </c>
    </row>
    <row r="316" customFormat="false" ht="15" hidden="false" customHeight="true" outlineLevel="0" collapsed="false">
      <c r="A316" s="38" t="str">
        <f aca="false">IF(COUNTA($B316:$J316)=0,"","I"&amp;TEXT(ROW()-5,"000"))</f>
        <v/>
      </c>
      <c r="B316" s="39"/>
      <c r="C316" s="35"/>
      <c r="D316" s="35"/>
      <c r="E316" s="40"/>
      <c r="F316" s="35"/>
      <c r="G316" s="40"/>
      <c r="H316" s="35"/>
      <c r="I316" s="41"/>
      <c r="J316" s="35"/>
      <c r="K316" s="38" t="str">
        <f aca="false">IF($J316="Yes",IF(COUNTIF(Updates!$G$6:$G$305,$A316)&gt;0,"Logged","Not yet"),"")</f>
        <v/>
      </c>
      <c r="L316" s="42" t="str">
        <f aca="false">IF(COUNTA($B316:$J316)=0,"",IF(OR($B316="",$C316="",$D316="",$E316="",$H316="",$J316=""),"Fill in the starred columns",IF(COUNTIF(Products!$A$6:$A$55,$C316)=0,"Product not on Products sheet","")))</f>
        <v/>
      </c>
    </row>
    <row r="317" customFormat="false" ht="15" hidden="false" customHeight="true" outlineLevel="0" collapsed="false">
      <c r="A317" s="38" t="str">
        <f aca="false">IF(COUNTA($B317:$J317)=0,"","I"&amp;TEXT(ROW()-5,"000"))</f>
        <v/>
      </c>
      <c r="B317" s="39"/>
      <c r="C317" s="35"/>
      <c r="D317" s="35"/>
      <c r="E317" s="40"/>
      <c r="F317" s="35"/>
      <c r="G317" s="40"/>
      <c r="H317" s="35"/>
      <c r="I317" s="41"/>
      <c r="J317" s="35"/>
      <c r="K317" s="38" t="str">
        <f aca="false">IF($J317="Yes",IF(COUNTIF(Updates!$G$6:$G$305,$A317)&gt;0,"Logged","Not yet"),"")</f>
        <v/>
      </c>
      <c r="L317" s="42" t="str">
        <f aca="false">IF(COUNTA($B317:$J317)=0,"",IF(OR($B317="",$C317="",$D317="",$E317="",$H317="",$J317=""),"Fill in the starred columns",IF(COUNTIF(Products!$A$6:$A$55,$C317)=0,"Product not on Products sheet","")))</f>
        <v/>
      </c>
    </row>
    <row r="318" customFormat="false" ht="15" hidden="false" customHeight="true" outlineLevel="0" collapsed="false">
      <c r="A318" s="38" t="str">
        <f aca="false">IF(COUNTA($B318:$J318)=0,"","I"&amp;TEXT(ROW()-5,"000"))</f>
        <v/>
      </c>
      <c r="B318" s="39"/>
      <c r="C318" s="35"/>
      <c r="D318" s="35"/>
      <c r="E318" s="40"/>
      <c r="F318" s="35"/>
      <c r="G318" s="40"/>
      <c r="H318" s="35"/>
      <c r="I318" s="41"/>
      <c r="J318" s="35"/>
      <c r="K318" s="38" t="str">
        <f aca="false">IF($J318="Yes",IF(COUNTIF(Updates!$G$6:$G$305,$A318)&gt;0,"Logged","Not yet"),"")</f>
        <v/>
      </c>
      <c r="L318" s="42" t="str">
        <f aca="false">IF(COUNTA($B318:$J318)=0,"",IF(OR($B318="",$C318="",$D318="",$E318="",$H318="",$J318=""),"Fill in the starred columns",IF(COUNTIF(Products!$A$6:$A$55,$C318)=0,"Product not on Products sheet","")))</f>
        <v/>
      </c>
    </row>
    <row r="319" customFormat="false" ht="15" hidden="false" customHeight="true" outlineLevel="0" collapsed="false">
      <c r="A319" s="38" t="str">
        <f aca="false">IF(COUNTA($B319:$J319)=0,"","I"&amp;TEXT(ROW()-5,"000"))</f>
        <v/>
      </c>
      <c r="B319" s="39"/>
      <c r="C319" s="35"/>
      <c r="D319" s="35"/>
      <c r="E319" s="40"/>
      <c r="F319" s="35"/>
      <c r="G319" s="40"/>
      <c r="H319" s="35"/>
      <c r="I319" s="41"/>
      <c r="J319" s="35"/>
      <c r="K319" s="38" t="str">
        <f aca="false">IF($J319="Yes",IF(COUNTIF(Updates!$G$6:$G$305,$A319)&gt;0,"Logged","Not yet"),"")</f>
        <v/>
      </c>
      <c r="L319" s="42" t="str">
        <f aca="false">IF(COUNTA($B319:$J319)=0,"",IF(OR($B319="",$C319="",$D319="",$E319="",$H319="",$J319=""),"Fill in the starred columns",IF(COUNTIF(Products!$A$6:$A$55,$C319)=0,"Product not on Products sheet","")))</f>
        <v/>
      </c>
    </row>
    <row r="320" customFormat="false" ht="15" hidden="false" customHeight="true" outlineLevel="0" collapsed="false">
      <c r="A320" s="38" t="str">
        <f aca="false">IF(COUNTA($B320:$J320)=0,"","I"&amp;TEXT(ROW()-5,"000"))</f>
        <v/>
      </c>
      <c r="B320" s="39"/>
      <c r="C320" s="35"/>
      <c r="D320" s="35"/>
      <c r="E320" s="40"/>
      <c r="F320" s="35"/>
      <c r="G320" s="40"/>
      <c r="H320" s="35"/>
      <c r="I320" s="41"/>
      <c r="J320" s="35"/>
      <c r="K320" s="38" t="str">
        <f aca="false">IF($J320="Yes",IF(COUNTIF(Updates!$G$6:$G$305,$A320)&gt;0,"Logged","Not yet"),"")</f>
        <v/>
      </c>
      <c r="L320" s="42" t="str">
        <f aca="false">IF(COUNTA($B320:$J320)=0,"",IF(OR($B320="",$C320="",$D320="",$E320="",$H320="",$J320=""),"Fill in the starred columns",IF(COUNTIF(Products!$A$6:$A$55,$C320)=0,"Product not on Products sheet","")))</f>
        <v/>
      </c>
    </row>
    <row r="321" customFormat="false" ht="15" hidden="false" customHeight="true" outlineLevel="0" collapsed="false">
      <c r="A321" s="38" t="str">
        <f aca="false">IF(COUNTA($B321:$J321)=0,"","I"&amp;TEXT(ROW()-5,"000"))</f>
        <v/>
      </c>
      <c r="B321" s="39"/>
      <c r="C321" s="35"/>
      <c r="D321" s="35"/>
      <c r="E321" s="40"/>
      <c r="F321" s="35"/>
      <c r="G321" s="40"/>
      <c r="H321" s="35"/>
      <c r="I321" s="41"/>
      <c r="J321" s="35"/>
      <c r="K321" s="38" t="str">
        <f aca="false">IF($J321="Yes",IF(COUNTIF(Updates!$G$6:$G$305,$A321)&gt;0,"Logged","Not yet"),"")</f>
        <v/>
      </c>
      <c r="L321" s="42" t="str">
        <f aca="false">IF(COUNTA($B321:$J321)=0,"",IF(OR($B321="",$C321="",$D321="",$E321="",$H321="",$J321=""),"Fill in the starred columns",IF(COUNTIF(Products!$A$6:$A$55,$C321)=0,"Product not on Products sheet","")))</f>
        <v/>
      </c>
    </row>
    <row r="322" customFormat="false" ht="15" hidden="false" customHeight="true" outlineLevel="0" collapsed="false">
      <c r="A322" s="38" t="str">
        <f aca="false">IF(COUNTA($B322:$J322)=0,"","I"&amp;TEXT(ROW()-5,"000"))</f>
        <v/>
      </c>
      <c r="B322" s="39"/>
      <c r="C322" s="35"/>
      <c r="D322" s="35"/>
      <c r="E322" s="40"/>
      <c r="F322" s="35"/>
      <c r="G322" s="40"/>
      <c r="H322" s="35"/>
      <c r="I322" s="41"/>
      <c r="J322" s="35"/>
      <c r="K322" s="38" t="str">
        <f aca="false">IF($J322="Yes",IF(COUNTIF(Updates!$G$6:$G$305,$A322)&gt;0,"Logged","Not yet"),"")</f>
        <v/>
      </c>
      <c r="L322" s="42" t="str">
        <f aca="false">IF(COUNTA($B322:$J322)=0,"",IF(OR($B322="",$C322="",$D322="",$E322="",$H322="",$J322=""),"Fill in the starred columns",IF(COUNTIF(Products!$A$6:$A$55,$C322)=0,"Product not on Products sheet","")))</f>
        <v/>
      </c>
    </row>
    <row r="323" customFormat="false" ht="15" hidden="false" customHeight="true" outlineLevel="0" collapsed="false">
      <c r="A323" s="38" t="str">
        <f aca="false">IF(COUNTA($B323:$J323)=0,"","I"&amp;TEXT(ROW()-5,"000"))</f>
        <v/>
      </c>
      <c r="B323" s="39"/>
      <c r="C323" s="35"/>
      <c r="D323" s="35"/>
      <c r="E323" s="40"/>
      <c r="F323" s="35"/>
      <c r="G323" s="40"/>
      <c r="H323" s="35"/>
      <c r="I323" s="41"/>
      <c r="J323" s="35"/>
      <c r="K323" s="38" t="str">
        <f aca="false">IF($J323="Yes",IF(COUNTIF(Updates!$G$6:$G$305,$A323)&gt;0,"Logged","Not yet"),"")</f>
        <v/>
      </c>
      <c r="L323" s="42" t="str">
        <f aca="false">IF(COUNTA($B323:$J323)=0,"",IF(OR($B323="",$C323="",$D323="",$E323="",$H323="",$J323=""),"Fill in the starred columns",IF(COUNTIF(Products!$A$6:$A$55,$C323)=0,"Product not on Products sheet","")))</f>
        <v/>
      </c>
    </row>
    <row r="324" customFormat="false" ht="15" hidden="false" customHeight="true" outlineLevel="0" collapsed="false">
      <c r="A324" s="38" t="str">
        <f aca="false">IF(COUNTA($B324:$J324)=0,"","I"&amp;TEXT(ROW()-5,"000"))</f>
        <v/>
      </c>
      <c r="B324" s="39"/>
      <c r="C324" s="35"/>
      <c r="D324" s="35"/>
      <c r="E324" s="40"/>
      <c r="F324" s="35"/>
      <c r="G324" s="40"/>
      <c r="H324" s="35"/>
      <c r="I324" s="41"/>
      <c r="J324" s="35"/>
      <c r="K324" s="38" t="str">
        <f aca="false">IF($J324="Yes",IF(COUNTIF(Updates!$G$6:$G$305,$A324)&gt;0,"Logged","Not yet"),"")</f>
        <v/>
      </c>
      <c r="L324" s="42" t="str">
        <f aca="false">IF(COUNTA($B324:$J324)=0,"",IF(OR($B324="",$C324="",$D324="",$E324="",$H324="",$J324=""),"Fill in the starred columns",IF(COUNTIF(Products!$A$6:$A$55,$C324)=0,"Product not on Products sheet","")))</f>
        <v/>
      </c>
    </row>
    <row r="325" customFormat="false" ht="15" hidden="false" customHeight="true" outlineLevel="0" collapsed="false">
      <c r="A325" s="38" t="str">
        <f aca="false">IF(COUNTA($B325:$J325)=0,"","I"&amp;TEXT(ROW()-5,"000"))</f>
        <v/>
      </c>
      <c r="B325" s="39"/>
      <c r="C325" s="35"/>
      <c r="D325" s="35"/>
      <c r="E325" s="40"/>
      <c r="F325" s="35"/>
      <c r="G325" s="40"/>
      <c r="H325" s="35"/>
      <c r="I325" s="41"/>
      <c r="J325" s="35"/>
      <c r="K325" s="38" t="str">
        <f aca="false">IF($J325="Yes",IF(COUNTIF(Updates!$G$6:$G$305,$A325)&gt;0,"Logged","Not yet"),"")</f>
        <v/>
      </c>
      <c r="L325" s="42" t="str">
        <f aca="false">IF(COUNTA($B325:$J325)=0,"",IF(OR($B325="",$C325="",$D325="",$E325="",$H325="",$J325=""),"Fill in the starred columns",IF(COUNTIF(Products!$A$6:$A$55,$C325)=0,"Product not on Products sheet","")))</f>
        <v/>
      </c>
    </row>
    <row r="326" customFormat="false" ht="15" hidden="false" customHeight="true" outlineLevel="0" collapsed="false">
      <c r="A326" s="38" t="str">
        <f aca="false">IF(COUNTA($B326:$J326)=0,"","I"&amp;TEXT(ROW()-5,"000"))</f>
        <v/>
      </c>
      <c r="B326" s="39"/>
      <c r="C326" s="35"/>
      <c r="D326" s="35"/>
      <c r="E326" s="40"/>
      <c r="F326" s="35"/>
      <c r="G326" s="40"/>
      <c r="H326" s="35"/>
      <c r="I326" s="41"/>
      <c r="J326" s="35"/>
      <c r="K326" s="38" t="str">
        <f aca="false">IF($J326="Yes",IF(COUNTIF(Updates!$G$6:$G$305,$A326)&gt;0,"Logged","Not yet"),"")</f>
        <v/>
      </c>
      <c r="L326" s="42" t="str">
        <f aca="false">IF(COUNTA($B326:$J326)=0,"",IF(OR($B326="",$C326="",$D326="",$E326="",$H326="",$J326=""),"Fill in the starred columns",IF(COUNTIF(Products!$A$6:$A$55,$C326)=0,"Product not on Products sheet","")))</f>
        <v/>
      </c>
    </row>
    <row r="327" customFormat="false" ht="15" hidden="false" customHeight="true" outlineLevel="0" collapsed="false">
      <c r="A327" s="38" t="str">
        <f aca="false">IF(COUNTA($B327:$J327)=0,"","I"&amp;TEXT(ROW()-5,"000"))</f>
        <v/>
      </c>
      <c r="B327" s="39"/>
      <c r="C327" s="35"/>
      <c r="D327" s="35"/>
      <c r="E327" s="40"/>
      <c r="F327" s="35"/>
      <c r="G327" s="40"/>
      <c r="H327" s="35"/>
      <c r="I327" s="41"/>
      <c r="J327" s="35"/>
      <c r="K327" s="38" t="str">
        <f aca="false">IF($J327="Yes",IF(COUNTIF(Updates!$G$6:$G$305,$A327)&gt;0,"Logged","Not yet"),"")</f>
        <v/>
      </c>
      <c r="L327" s="42" t="str">
        <f aca="false">IF(COUNTA($B327:$J327)=0,"",IF(OR($B327="",$C327="",$D327="",$E327="",$H327="",$J327=""),"Fill in the starred columns",IF(COUNTIF(Products!$A$6:$A$55,$C327)=0,"Product not on Products sheet","")))</f>
        <v/>
      </c>
    </row>
    <row r="328" customFormat="false" ht="15" hidden="false" customHeight="true" outlineLevel="0" collapsed="false">
      <c r="A328" s="38" t="str">
        <f aca="false">IF(COUNTA($B328:$J328)=0,"","I"&amp;TEXT(ROW()-5,"000"))</f>
        <v/>
      </c>
      <c r="B328" s="39"/>
      <c r="C328" s="35"/>
      <c r="D328" s="35"/>
      <c r="E328" s="40"/>
      <c r="F328" s="35"/>
      <c r="G328" s="40"/>
      <c r="H328" s="35"/>
      <c r="I328" s="41"/>
      <c r="J328" s="35"/>
      <c r="K328" s="38" t="str">
        <f aca="false">IF($J328="Yes",IF(COUNTIF(Updates!$G$6:$G$305,$A328)&gt;0,"Logged","Not yet"),"")</f>
        <v/>
      </c>
      <c r="L328" s="42" t="str">
        <f aca="false">IF(COUNTA($B328:$J328)=0,"",IF(OR($B328="",$C328="",$D328="",$E328="",$H328="",$J328=""),"Fill in the starred columns",IF(COUNTIF(Products!$A$6:$A$55,$C328)=0,"Product not on Products sheet","")))</f>
        <v/>
      </c>
    </row>
    <row r="329" customFormat="false" ht="15" hidden="false" customHeight="true" outlineLevel="0" collapsed="false">
      <c r="A329" s="38" t="str">
        <f aca="false">IF(COUNTA($B329:$J329)=0,"","I"&amp;TEXT(ROW()-5,"000"))</f>
        <v/>
      </c>
      <c r="B329" s="39"/>
      <c r="C329" s="35"/>
      <c r="D329" s="35"/>
      <c r="E329" s="40"/>
      <c r="F329" s="35"/>
      <c r="G329" s="40"/>
      <c r="H329" s="35"/>
      <c r="I329" s="41"/>
      <c r="J329" s="35"/>
      <c r="K329" s="38" t="str">
        <f aca="false">IF($J329="Yes",IF(COUNTIF(Updates!$G$6:$G$305,$A329)&gt;0,"Logged","Not yet"),"")</f>
        <v/>
      </c>
      <c r="L329" s="42" t="str">
        <f aca="false">IF(COUNTA($B329:$J329)=0,"",IF(OR($B329="",$C329="",$D329="",$E329="",$H329="",$J329=""),"Fill in the starred columns",IF(COUNTIF(Products!$A$6:$A$55,$C329)=0,"Product not on Products sheet","")))</f>
        <v/>
      </c>
    </row>
    <row r="330" customFormat="false" ht="15" hidden="false" customHeight="true" outlineLevel="0" collapsed="false">
      <c r="A330" s="38" t="str">
        <f aca="false">IF(COUNTA($B330:$J330)=0,"","I"&amp;TEXT(ROW()-5,"000"))</f>
        <v/>
      </c>
      <c r="B330" s="39"/>
      <c r="C330" s="35"/>
      <c r="D330" s="35"/>
      <c r="E330" s="40"/>
      <c r="F330" s="35"/>
      <c r="G330" s="40"/>
      <c r="H330" s="35"/>
      <c r="I330" s="41"/>
      <c r="J330" s="35"/>
      <c r="K330" s="38" t="str">
        <f aca="false">IF($J330="Yes",IF(COUNTIF(Updates!$G$6:$G$305,$A330)&gt;0,"Logged","Not yet"),"")</f>
        <v/>
      </c>
      <c r="L330" s="42" t="str">
        <f aca="false">IF(COUNTA($B330:$J330)=0,"",IF(OR($B330="",$C330="",$D330="",$E330="",$H330="",$J330=""),"Fill in the starred columns",IF(COUNTIF(Products!$A$6:$A$55,$C330)=0,"Product not on Products sheet","")))</f>
        <v/>
      </c>
    </row>
    <row r="331" customFormat="false" ht="15" hidden="false" customHeight="true" outlineLevel="0" collapsed="false">
      <c r="A331" s="38" t="str">
        <f aca="false">IF(COUNTA($B331:$J331)=0,"","I"&amp;TEXT(ROW()-5,"000"))</f>
        <v/>
      </c>
      <c r="B331" s="39"/>
      <c r="C331" s="35"/>
      <c r="D331" s="35"/>
      <c r="E331" s="40"/>
      <c r="F331" s="35"/>
      <c r="G331" s="40"/>
      <c r="H331" s="35"/>
      <c r="I331" s="41"/>
      <c r="J331" s="35"/>
      <c r="K331" s="38" t="str">
        <f aca="false">IF($J331="Yes",IF(COUNTIF(Updates!$G$6:$G$305,$A331)&gt;0,"Logged","Not yet"),"")</f>
        <v/>
      </c>
      <c r="L331" s="42" t="str">
        <f aca="false">IF(COUNTA($B331:$J331)=0,"",IF(OR($B331="",$C331="",$D331="",$E331="",$H331="",$J331=""),"Fill in the starred columns",IF(COUNTIF(Products!$A$6:$A$55,$C331)=0,"Product not on Products sheet","")))</f>
        <v/>
      </c>
    </row>
    <row r="332" customFormat="false" ht="15" hidden="false" customHeight="true" outlineLevel="0" collapsed="false">
      <c r="A332" s="38" t="str">
        <f aca="false">IF(COUNTA($B332:$J332)=0,"","I"&amp;TEXT(ROW()-5,"000"))</f>
        <v/>
      </c>
      <c r="B332" s="39"/>
      <c r="C332" s="35"/>
      <c r="D332" s="35"/>
      <c r="E332" s="40"/>
      <c r="F332" s="35"/>
      <c r="G332" s="40"/>
      <c r="H332" s="35"/>
      <c r="I332" s="41"/>
      <c r="J332" s="35"/>
      <c r="K332" s="38" t="str">
        <f aca="false">IF($J332="Yes",IF(COUNTIF(Updates!$G$6:$G$305,$A332)&gt;0,"Logged","Not yet"),"")</f>
        <v/>
      </c>
      <c r="L332" s="42" t="str">
        <f aca="false">IF(COUNTA($B332:$J332)=0,"",IF(OR($B332="",$C332="",$D332="",$E332="",$H332="",$J332=""),"Fill in the starred columns",IF(COUNTIF(Products!$A$6:$A$55,$C332)=0,"Product not on Products sheet","")))</f>
        <v/>
      </c>
    </row>
    <row r="333" customFormat="false" ht="15" hidden="false" customHeight="true" outlineLevel="0" collapsed="false">
      <c r="A333" s="38" t="str">
        <f aca="false">IF(COUNTA($B333:$J333)=0,"","I"&amp;TEXT(ROW()-5,"000"))</f>
        <v/>
      </c>
      <c r="B333" s="39"/>
      <c r="C333" s="35"/>
      <c r="D333" s="35"/>
      <c r="E333" s="40"/>
      <c r="F333" s="35"/>
      <c r="G333" s="40"/>
      <c r="H333" s="35"/>
      <c r="I333" s="41"/>
      <c r="J333" s="35"/>
      <c r="K333" s="38" t="str">
        <f aca="false">IF($J333="Yes",IF(COUNTIF(Updates!$G$6:$G$305,$A333)&gt;0,"Logged","Not yet"),"")</f>
        <v/>
      </c>
      <c r="L333" s="42" t="str">
        <f aca="false">IF(COUNTA($B333:$J333)=0,"",IF(OR($B333="",$C333="",$D333="",$E333="",$H333="",$J333=""),"Fill in the starred columns",IF(COUNTIF(Products!$A$6:$A$55,$C333)=0,"Product not on Products sheet","")))</f>
        <v/>
      </c>
    </row>
    <row r="334" customFormat="false" ht="15" hidden="false" customHeight="true" outlineLevel="0" collapsed="false">
      <c r="A334" s="38" t="str">
        <f aca="false">IF(COUNTA($B334:$J334)=0,"","I"&amp;TEXT(ROW()-5,"000"))</f>
        <v/>
      </c>
      <c r="B334" s="39"/>
      <c r="C334" s="35"/>
      <c r="D334" s="35"/>
      <c r="E334" s="40"/>
      <c r="F334" s="35"/>
      <c r="G334" s="40"/>
      <c r="H334" s="35"/>
      <c r="I334" s="41"/>
      <c r="J334" s="35"/>
      <c r="K334" s="38" t="str">
        <f aca="false">IF($J334="Yes",IF(COUNTIF(Updates!$G$6:$G$305,$A334)&gt;0,"Logged","Not yet"),"")</f>
        <v/>
      </c>
      <c r="L334" s="42" t="str">
        <f aca="false">IF(COUNTA($B334:$J334)=0,"",IF(OR($B334="",$C334="",$D334="",$E334="",$H334="",$J334=""),"Fill in the starred columns",IF(COUNTIF(Products!$A$6:$A$55,$C334)=0,"Product not on Products sheet","")))</f>
        <v/>
      </c>
    </row>
    <row r="335" customFormat="false" ht="15" hidden="false" customHeight="true" outlineLevel="0" collapsed="false">
      <c r="A335" s="38" t="str">
        <f aca="false">IF(COUNTA($B335:$J335)=0,"","I"&amp;TEXT(ROW()-5,"000"))</f>
        <v/>
      </c>
      <c r="B335" s="39"/>
      <c r="C335" s="35"/>
      <c r="D335" s="35"/>
      <c r="E335" s="40"/>
      <c r="F335" s="35"/>
      <c r="G335" s="40"/>
      <c r="H335" s="35"/>
      <c r="I335" s="41"/>
      <c r="J335" s="35"/>
      <c r="K335" s="38" t="str">
        <f aca="false">IF($J335="Yes",IF(COUNTIF(Updates!$G$6:$G$305,$A335)&gt;0,"Logged","Not yet"),"")</f>
        <v/>
      </c>
      <c r="L335" s="42" t="str">
        <f aca="false">IF(COUNTA($B335:$J335)=0,"",IF(OR($B335="",$C335="",$D335="",$E335="",$H335="",$J335=""),"Fill in the starred columns",IF(COUNTIF(Products!$A$6:$A$55,$C335)=0,"Product not on Products sheet","")))</f>
        <v/>
      </c>
    </row>
    <row r="336" customFormat="false" ht="15" hidden="false" customHeight="true" outlineLevel="0" collapsed="false">
      <c r="A336" s="38" t="str">
        <f aca="false">IF(COUNTA($B336:$J336)=0,"","I"&amp;TEXT(ROW()-5,"000"))</f>
        <v/>
      </c>
      <c r="B336" s="39"/>
      <c r="C336" s="35"/>
      <c r="D336" s="35"/>
      <c r="E336" s="40"/>
      <c r="F336" s="35"/>
      <c r="G336" s="40"/>
      <c r="H336" s="35"/>
      <c r="I336" s="41"/>
      <c r="J336" s="35"/>
      <c r="K336" s="38" t="str">
        <f aca="false">IF($J336="Yes",IF(COUNTIF(Updates!$G$6:$G$305,$A336)&gt;0,"Logged","Not yet"),"")</f>
        <v/>
      </c>
      <c r="L336" s="42" t="str">
        <f aca="false">IF(COUNTA($B336:$J336)=0,"",IF(OR($B336="",$C336="",$D336="",$E336="",$H336="",$J336=""),"Fill in the starred columns",IF(COUNTIF(Products!$A$6:$A$55,$C336)=0,"Product not on Products sheet","")))</f>
        <v/>
      </c>
    </row>
    <row r="337" customFormat="false" ht="15" hidden="false" customHeight="true" outlineLevel="0" collapsed="false">
      <c r="A337" s="38" t="str">
        <f aca="false">IF(COUNTA($B337:$J337)=0,"","I"&amp;TEXT(ROW()-5,"000"))</f>
        <v/>
      </c>
      <c r="B337" s="39"/>
      <c r="C337" s="35"/>
      <c r="D337" s="35"/>
      <c r="E337" s="40"/>
      <c r="F337" s="35"/>
      <c r="G337" s="40"/>
      <c r="H337" s="35"/>
      <c r="I337" s="41"/>
      <c r="J337" s="35"/>
      <c r="K337" s="38" t="str">
        <f aca="false">IF($J337="Yes",IF(COUNTIF(Updates!$G$6:$G$305,$A337)&gt;0,"Logged","Not yet"),"")</f>
        <v/>
      </c>
      <c r="L337" s="42" t="str">
        <f aca="false">IF(COUNTA($B337:$J337)=0,"",IF(OR($B337="",$C337="",$D337="",$E337="",$H337="",$J337=""),"Fill in the starred columns",IF(COUNTIF(Products!$A$6:$A$55,$C337)=0,"Product not on Products sheet","")))</f>
        <v/>
      </c>
    </row>
    <row r="338" customFormat="false" ht="15" hidden="false" customHeight="true" outlineLevel="0" collapsed="false">
      <c r="A338" s="38" t="str">
        <f aca="false">IF(COUNTA($B338:$J338)=0,"","I"&amp;TEXT(ROW()-5,"000"))</f>
        <v/>
      </c>
      <c r="B338" s="39"/>
      <c r="C338" s="35"/>
      <c r="D338" s="35"/>
      <c r="E338" s="40"/>
      <c r="F338" s="35"/>
      <c r="G338" s="40"/>
      <c r="H338" s="35"/>
      <c r="I338" s="41"/>
      <c r="J338" s="35"/>
      <c r="K338" s="38" t="str">
        <f aca="false">IF($J338="Yes",IF(COUNTIF(Updates!$G$6:$G$305,$A338)&gt;0,"Logged","Not yet"),"")</f>
        <v/>
      </c>
      <c r="L338" s="42" t="str">
        <f aca="false">IF(COUNTA($B338:$J338)=0,"",IF(OR($B338="",$C338="",$D338="",$E338="",$H338="",$J338=""),"Fill in the starred columns",IF(COUNTIF(Products!$A$6:$A$55,$C338)=0,"Product not on Products sheet","")))</f>
        <v/>
      </c>
    </row>
    <row r="339" customFormat="false" ht="15" hidden="false" customHeight="true" outlineLevel="0" collapsed="false">
      <c r="A339" s="38" t="str">
        <f aca="false">IF(COUNTA($B339:$J339)=0,"","I"&amp;TEXT(ROW()-5,"000"))</f>
        <v/>
      </c>
      <c r="B339" s="39"/>
      <c r="C339" s="35"/>
      <c r="D339" s="35"/>
      <c r="E339" s="40"/>
      <c r="F339" s="35"/>
      <c r="G339" s="40"/>
      <c r="H339" s="35"/>
      <c r="I339" s="41"/>
      <c r="J339" s="35"/>
      <c r="K339" s="38" t="str">
        <f aca="false">IF($J339="Yes",IF(COUNTIF(Updates!$G$6:$G$305,$A339)&gt;0,"Logged","Not yet"),"")</f>
        <v/>
      </c>
      <c r="L339" s="42" t="str">
        <f aca="false">IF(COUNTA($B339:$J339)=0,"",IF(OR($B339="",$C339="",$D339="",$E339="",$H339="",$J339=""),"Fill in the starred columns",IF(COUNTIF(Products!$A$6:$A$55,$C339)=0,"Product not on Products sheet","")))</f>
        <v/>
      </c>
    </row>
    <row r="340" customFormat="false" ht="15" hidden="false" customHeight="true" outlineLevel="0" collapsed="false">
      <c r="A340" s="38" t="str">
        <f aca="false">IF(COUNTA($B340:$J340)=0,"","I"&amp;TEXT(ROW()-5,"000"))</f>
        <v/>
      </c>
      <c r="B340" s="39"/>
      <c r="C340" s="35"/>
      <c r="D340" s="35"/>
      <c r="E340" s="40"/>
      <c r="F340" s="35"/>
      <c r="G340" s="40"/>
      <c r="H340" s="35"/>
      <c r="I340" s="41"/>
      <c r="J340" s="35"/>
      <c r="K340" s="38" t="str">
        <f aca="false">IF($J340="Yes",IF(COUNTIF(Updates!$G$6:$G$305,$A340)&gt;0,"Logged","Not yet"),"")</f>
        <v/>
      </c>
      <c r="L340" s="42" t="str">
        <f aca="false">IF(COUNTA($B340:$J340)=0,"",IF(OR($B340="",$C340="",$D340="",$E340="",$H340="",$J340=""),"Fill in the starred columns",IF(COUNTIF(Products!$A$6:$A$55,$C340)=0,"Product not on Products sheet","")))</f>
        <v/>
      </c>
    </row>
    <row r="341" customFormat="false" ht="15" hidden="false" customHeight="true" outlineLevel="0" collapsed="false">
      <c r="A341" s="38" t="str">
        <f aca="false">IF(COUNTA($B341:$J341)=0,"","I"&amp;TEXT(ROW()-5,"000"))</f>
        <v/>
      </c>
      <c r="B341" s="39"/>
      <c r="C341" s="35"/>
      <c r="D341" s="35"/>
      <c r="E341" s="40"/>
      <c r="F341" s="35"/>
      <c r="G341" s="40"/>
      <c r="H341" s="35"/>
      <c r="I341" s="41"/>
      <c r="J341" s="35"/>
      <c r="K341" s="38" t="str">
        <f aca="false">IF($J341="Yes",IF(COUNTIF(Updates!$G$6:$G$305,$A341)&gt;0,"Logged","Not yet"),"")</f>
        <v/>
      </c>
      <c r="L341" s="42" t="str">
        <f aca="false">IF(COUNTA($B341:$J341)=0,"",IF(OR($B341="",$C341="",$D341="",$E341="",$H341="",$J341=""),"Fill in the starred columns",IF(COUNTIF(Products!$A$6:$A$55,$C341)=0,"Product not on Products sheet","")))</f>
        <v/>
      </c>
    </row>
    <row r="342" customFormat="false" ht="15" hidden="false" customHeight="true" outlineLevel="0" collapsed="false">
      <c r="A342" s="38" t="str">
        <f aca="false">IF(COUNTA($B342:$J342)=0,"","I"&amp;TEXT(ROW()-5,"000"))</f>
        <v/>
      </c>
      <c r="B342" s="39"/>
      <c r="C342" s="35"/>
      <c r="D342" s="35"/>
      <c r="E342" s="40"/>
      <c r="F342" s="35"/>
      <c r="G342" s="40"/>
      <c r="H342" s="35"/>
      <c r="I342" s="41"/>
      <c r="J342" s="35"/>
      <c r="K342" s="38" t="str">
        <f aca="false">IF($J342="Yes",IF(COUNTIF(Updates!$G$6:$G$305,$A342)&gt;0,"Logged","Not yet"),"")</f>
        <v/>
      </c>
      <c r="L342" s="42" t="str">
        <f aca="false">IF(COUNTA($B342:$J342)=0,"",IF(OR($B342="",$C342="",$D342="",$E342="",$H342="",$J342=""),"Fill in the starred columns",IF(COUNTIF(Products!$A$6:$A$55,$C342)=0,"Product not on Products sheet","")))</f>
        <v/>
      </c>
    </row>
    <row r="343" customFormat="false" ht="15" hidden="false" customHeight="true" outlineLevel="0" collapsed="false">
      <c r="A343" s="38" t="str">
        <f aca="false">IF(COUNTA($B343:$J343)=0,"","I"&amp;TEXT(ROW()-5,"000"))</f>
        <v/>
      </c>
      <c r="B343" s="39"/>
      <c r="C343" s="35"/>
      <c r="D343" s="35"/>
      <c r="E343" s="40"/>
      <c r="F343" s="35"/>
      <c r="G343" s="40"/>
      <c r="H343" s="35"/>
      <c r="I343" s="41"/>
      <c r="J343" s="35"/>
      <c r="K343" s="38" t="str">
        <f aca="false">IF($J343="Yes",IF(COUNTIF(Updates!$G$6:$G$305,$A343)&gt;0,"Logged","Not yet"),"")</f>
        <v/>
      </c>
      <c r="L343" s="42" t="str">
        <f aca="false">IF(COUNTA($B343:$J343)=0,"",IF(OR($B343="",$C343="",$D343="",$E343="",$H343="",$J343=""),"Fill in the starred columns",IF(COUNTIF(Products!$A$6:$A$55,$C343)=0,"Product not on Products sheet","")))</f>
        <v/>
      </c>
    </row>
    <row r="344" customFormat="false" ht="15" hidden="false" customHeight="true" outlineLevel="0" collapsed="false">
      <c r="A344" s="38" t="str">
        <f aca="false">IF(COUNTA($B344:$J344)=0,"","I"&amp;TEXT(ROW()-5,"000"))</f>
        <v/>
      </c>
      <c r="B344" s="39"/>
      <c r="C344" s="35"/>
      <c r="D344" s="35"/>
      <c r="E344" s="40"/>
      <c r="F344" s="35"/>
      <c r="G344" s="40"/>
      <c r="H344" s="35"/>
      <c r="I344" s="41"/>
      <c r="J344" s="35"/>
      <c r="K344" s="38" t="str">
        <f aca="false">IF($J344="Yes",IF(COUNTIF(Updates!$G$6:$G$305,$A344)&gt;0,"Logged","Not yet"),"")</f>
        <v/>
      </c>
      <c r="L344" s="42" t="str">
        <f aca="false">IF(COUNTA($B344:$J344)=0,"",IF(OR($B344="",$C344="",$D344="",$E344="",$H344="",$J344=""),"Fill in the starred columns",IF(COUNTIF(Products!$A$6:$A$55,$C344)=0,"Product not on Products sheet","")))</f>
        <v/>
      </c>
    </row>
    <row r="345" customFormat="false" ht="15" hidden="false" customHeight="true" outlineLevel="0" collapsed="false">
      <c r="A345" s="38" t="str">
        <f aca="false">IF(COUNTA($B345:$J345)=0,"","I"&amp;TEXT(ROW()-5,"000"))</f>
        <v/>
      </c>
      <c r="B345" s="39"/>
      <c r="C345" s="35"/>
      <c r="D345" s="35"/>
      <c r="E345" s="40"/>
      <c r="F345" s="35"/>
      <c r="G345" s="40"/>
      <c r="H345" s="35"/>
      <c r="I345" s="41"/>
      <c r="J345" s="35"/>
      <c r="K345" s="38" t="str">
        <f aca="false">IF($J345="Yes",IF(COUNTIF(Updates!$G$6:$G$305,$A345)&gt;0,"Logged","Not yet"),"")</f>
        <v/>
      </c>
      <c r="L345" s="42" t="str">
        <f aca="false">IF(COUNTA($B345:$J345)=0,"",IF(OR($B345="",$C345="",$D345="",$E345="",$H345="",$J345=""),"Fill in the starred columns",IF(COUNTIF(Products!$A$6:$A$55,$C345)=0,"Product not on Products sheet","")))</f>
        <v/>
      </c>
    </row>
    <row r="346" customFormat="false" ht="15" hidden="false" customHeight="true" outlineLevel="0" collapsed="false">
      <c r="A346" s="38" t="str">
        <f aca="false">IF(COUNTA($B346:$J346)=0,"","I"&amp;TEXT(ROW()-5,"000"))</f>
        <v/>
      </c>
      <c r="B346" s="39"/>
      <c r="C346" s="35"/>
      <c r="D346" s="35"/>
      <c r="E346" s="40"/>
      <c r="F346" s="35"/>
      <c r="G346" s="40"/>
      <c r="H346" s="35"/>
      <c r="I346" s="41"/>
      <c r="J346" s="35"/>
      <c r="K346" s="38" t="str">
        <f aca="false">IF($J346="Yes",IF(COUNTIF(Updates!$G$6:$G$305,$A346)&gt;0,"Logged","Not yet"),"")</f>
        <v/>
      </c>
      <c r="L346" s="42" t="str">
        <f aca="false">IF(COUNTA($B346:$J346)=0,"",IF(OR($B346="",$C346="",$D346="",$E346="",$H346="",$J346=""),"Fill in the starred columns",IF(COUNTIF(Products!$A$6:$A$55,$C346)=0,"Product not on Products sheet","")))</f>
        <v/>
      </c>
    </row>
    <row r="347" customFormat="false" ht="15" hidden="false" customHeight="true" outlineLevel="0" collapsed="false">
      <c r="A347" s="38" t="str">
        <f aca="false">IF(COUNTA($B347:$J347)=0,"","I"&amp;TEXT(ROW()-5,"000"))</f>
        <v/>
      </c>
      <c r="B347" s="39"/>
      <c r="C347" s="35"/>
      <c r="D347" s="35"/>
      <c r="E347" s="40"/>
      <c r="F347" s="35"/>
      <c r="G347" s="40"/>
      <c r="H347" s="35"/>
      <c r="I347" s="41"/>
      <c r="J347" s="35"/>
      <c r="K347" s="38" t="str">
        <f aca="false">IF($J347="Yes",IF(COUNTIF(Updates!$G$6:$G$305,$A347)&gt;0,"Logged","Not yet"),"")</f>
        <v/>
      </c>
      <c r="L347" s="42" t="str">
        <f aca="false">IF(COUNTA($B347:$J347)=0,"",IF(OR($B347="",$C347="",$D347="",$E347="",$H347="",$J347=""),"Fill in the starred columns",IF(COUNTIF(Products!$A$6:$A$55,$C347)=0,"Product not on Products sheet","")))</f>
        <v/>
      </c>
    </row>
    <row r="348" customFormat="false" ht="15" hidden="false" customHeight="true" outlineLevel="0" collapsed="false">
      <c r="A348" s="38" t="str">
        <f aca="false">IF(COUNTA($B348:$J348)=0,"","I"&amp;TEXT(ROW()-5,"000"))</f>
        <v/>
      </c>
      <c r="B348" s="39"/>
      <c r="C348" s="35"/>
      <c r="D348" s="35"/>
      <c r="E348" s="40"/>
      <c r="F348" s="35"/>
      <c r="G348" s="40"/>
      <c r="H348" s="35"/>
      <c r="I348" s="41"/>
      <c r="J348" s="35"/>
      <c r="K348" s="38" t="str">
        <f aca="false">IF($J348="Yes",IF(COUNTIF(Updates!$G$6:$G$305,$A348)&gt;0,"Logged","Not yet"),"")</f>
        <v/>
      </c>
      <c r="L348" s="42" t="str">
        <f aca="false">IF(COUNTA($B348:$J348)=0,"",IF(OR($B348="",$C348="",$D348="",$E348="",$H348="",$J348=""),"Fill in the starred columns",IF(COUNTIF(Products!$A$6:$A$55,$C348)=0,"Product not on Products sheet","")))</f>
        <v/>
      </c>
    </row>
    <row r="349" customFormat="false" ht="15" hidden="false" customHeight="true" outlineLevel="0" collapsed="false">
      <c r="A349" s="38" t="str">
        <f aca="false">IF(COUNTA($B349:$J349)=0,"","I"&amp;TEXT(ROW()-5,"000"))</f>
        <v/>
      </c>
      <c r="B349" s="39"/>
      <c r="C349" s="35"/>
      <c r="D349" s="35"/>
      <c r="E349" s="40"/>
      <c r="F349" s="35"/>
      <c r="G349" s="40"/>
      <c r="H349" s="35"/>
      <c r="I349" s="41"/>
      <c r="J349" s="35"/>
      <c r="K349" s="38" t="str">
        <f aca="false">IF($J349="Yes",IF(COUNTIF(Updates!$G$6:$G$305,$A349)&gt;0,"Logged","Not yet"),"")</f>
        <v/>
      </c>
      <c r="L349" s="42" t="str">
        <f aca="false">IF(COUNTA($B349:$J349)=0,"",IF(OR($B349="",$C349="",$D349="",$E349="",$H349="",$J349=""),"Fill in the starred columns",IF(COUNTIF(Products!$A$6:$A$55,$C349)=0,"Product not on Products sheet","")))</f>
        <v/>
      </c>
    </row>
    <row r="350" customFormat="false" ht="15" hidden="false" customHeight="true" outlineLevel="0" collapsed="false">
      <c r="A350" s="38" t="str">
        <f aca="false">IF(COUNTA($B350:$J350)=0,"","I"&amp;TEXT(ROW()-5,"000"))</f>
        <v/>
      </c>
      <c r="B350" s="39"/>
      <c r="C350" s="35"/>
      <c r="D350" s="35"/>
      <c r="E350" s="40"/>
      <c r="F350" s="35"/>
      <c r="G350" s="40"/>
      <c r="H350" s="35"/>
      <c r="I350" s="41"/>
      <c r="J350" s="35"/>
      <c r="K350" s="38" t="str">
        <f aca="false">IF($J350="Yes",IF(COUNTIF(Updates!$G$6:$G$305,$A350)&gt;0,"Logged","Not yet"),"")</f>
        <v/>
      </c>
      <c r="L350" s="42" t="str">
        <f aca="false">IF(COUNTA($B350:$J350)=0,"",IF(OR($B350="",$C350="",$D350="",$E350="",$H350="",$J350=""),"Fill in the starred columns",IF(COUNTIF(Products!$A$6:$A$55,$C350)=0,"Product not on Products sheet","")))</f>
        <v/>
      </c>
    </row>
    <row r="351" customFormat="false" ht="15" hidden="false" customHeight="true" outlineLevel="0" collapsed="false">
      <c r="A351" s="38" t="str">
        <f aca="false">IF(COUNTA($B351:$J351)=0,"","I"&amp;TEXT(ROW()-5,"000"))</f>
        <v/>
      </c>
      <c r="B351" s="39"/>
      <c r="C351" s="35"/>
      <c r="D351" s="35"/>
      <c r="E351" s="40"/>
      <c r="F351" s="35"/>
      <c r="G351" s="40"/>
      <c r="H351" s="35"/>
      <c r="I351" s="41"/>
      <c r="J351" s="35"/>
      <c r="K351" s="38" t="str">
        <f aca="false">IF($J351="Yes",IF(COUNTIF(Updates!$G$6:$G$305,$A351)&gt;0,"Logged","Not yet"),"")</f>
        <v/>
      </c>
      <c r="L351" s="42" t="str">
        <f aca="false">IF(COUNTA($B351:$J351)=0,"",IF(OR($B351="",$C351="",$D351="",$E351="",$H351="",$J351=""),"Fill in the starred columns",IF(COUNTIF(Products!$A$6:$A$55,$C351)=0,"Product not on Products sheet","")))</f>
        <v/>
      </c>
    </row>
    <row r="352" customFormat="false" ht="15" hidden="false" customHeight="true" outlineLevel="0" collapsed="false">
      <c r="A352" s="38" t="str">
        <f aca="false">IF(COUNTA($B352:$J352)=0,"","I"&amp;TEXT(ROW()-5,"000"))</f>
        <v/>
      </c>
      <c r="B352" s="39"/>
      <c r="C352" s="35"/>
      <c r="D352" s="35"/>
      <c r="E352" s="40"/>
      <c r="F352" s="35"/>
      <c r="G352" s="40"/>
      <c r="H352" s="35"/>
      <c r="I352" s="41"/>
      <c r="J352" s="35"/>
      <c r="K352" s="38" t="str">
        <f aca="false">IF($J352="Yes",IF(COUNTIF(Updates!$G$6:$G$305,$A352)&gt;0,"Logged","Not yet"),"")</f>
        <v/>
      </c>
      <c r="L352" s="42" t="str">
        <f aca="false">IF(COUNTA($B352:$J352)=0,"",IF(OR($B352="",$C352="",$D352="",$E352="",$H352="",$J352=""),"Fill in the starred columns",IF(COUNTIF(Products!$A$6:$A$55,$C352)=0,"Product not on Products sheet","")))</f>
        <v/>
      </c>
    </row>
    <row r="353" customFormat="false" ht="15" hidden="false" customHeight="true" outlineLevel="0" collapsed="false">
      <c r="A353" s="38" t="str">
        <f aca="false">IF(COUNTA($B353:$J353)=0,"","I"&amp;TEXT(ROW()-5,"000"))</f>
        <v/>
      </c>
      <c r="B353" s="39"/>
      <c r="C353" s="35"/>
      <c r="D353" s="35"/>
      <c r="E353" s="40"/>
      <c r="F353" s="35"/>
      <c r="G353" s="40"/>
      <c r="H353" s="35"/>
      <c r="I353" s="41"/>
      <c r="J353" s="35"/>
      <c r="K353" s="38" t="str">
        <f aca="false">IF($J353="Yes",IF(COUNTIF(Updates!$G$6:$G$305,$A353)&gt;0,"Logged","Not yet"),"")</f>
        <v/>
      </c>
      <c r="L353" s="42" t="str">
        <f aca="false">IF(COUNTA($B353:$J353)=0,"",IF(OR($B353="",$C353="",$D353="",$E353="",$H353="",$J353=""),"Fill in the starred columns",IF(COUNTIF(Products!$A$6:$A$55,$C353)=0,"Product not on Products sheet","")))</f>
        <v/>
      </c>
    </row>
    <row r="354" customFormat="false" ht="15" hidden="false" customHeight="true" outlineLevel="0" collapsed="false">
      <c r="A354" s="38" t="str">
        <f aca="false">IF(COUNTA($B354:$J354)=0,"","I"&amp;TEXT(ROW()-5,"000"))</f>
        <v/>
      </c>
      <c r="B354" s="39"/>
      <c r="C354" s="35"/>
      <c r="D354" s="35"/>
      <c r="E354" s="40"/>
      <c r="F354" s="35"/>
      <c r="G354" s="40"/>
      <c r="H354" s="35"/>
      <c r="I354" s="41"/>
      <c r="J354" s="35"/>
      <c r="K354" s="38" t="str">
        <f aca="false">IF($J354="Yes",IF(COUNTIF(Updates!$G$6:$G$305,$A354)&gt;0,"Logged","Not yet"),"")</f>
        <v/>
      </c>
      <c r="L354" s="42" t="str">
        <f aca="false">IF(COUNTA($B354:$J354)=0,"",IF(OR($B354="",$C354="",$D354="",$E354="",$H354="",$J354=""),"Fill in the starred columns",IF(COUNTIF(Products!$A$6:$A$55,$C354)=0,"Product not on Products sheet","")))</f>
        <v/>
      </c>
    </row>
    <row r="355" customFormat="false" ht="15" hidden="false" customHeight="true" outlineLevel="0" collapsed="false">
      <c r="A355" s="38" t="str">
        <f aca="false">IF(COUNTA($B355:$J355)=0,"","I"&amp;TEXT(ROW()-5,"000"))</f>
        <v/>
      </c>
      <c r="B355" s="39"/>
      <c r="C355" s="35"/>
      <c r="D355" s="35"/>
      <c r="E355" s="40"/>
      <c r="F355" s="35"/>
      <c r="G355" s="40"/>
      <c r="H355" s="35"/>
      <c r="I355" s="41"/>
      <c r="J355" s="35"/>
      <c r="K355" s="38" t="str">
        <f aca="false">IF($J355="Yes",IF(COUNTIF(Updates!$G$6:$G$305,$A355)&gt;0,"Logged","Not yet"),"")</f>
        <v/>
      </c>
      <c r="L355" s="42" t="str">
        <f aca="false">IF(COUNTA($B355:$J355)=0,"",IF(OR($B355="",$C355="",$D355="",$E355="",$H355="",$J355=""),"Fill in the starred columns",IF(COUNTIF(Products!$A$6:$A$55,$C355)=0,"Product not on Products sheet","")))</f>
        <v/>
      </c>
    </row>
    <row r="356" customFormat="false" ht="15" hidden="false" customHeight="true" outlineLevel="0" collapsed="false">
      <c r="A356" s="38" t="str">
        <f aca="false">IF(COUNTA($B356:$J356)=0,"","I"&amp;TEXT(ROW()-5,"000"))</f>
        <v/>
      </c>
      <c r="B356" s="39"/>
      <c r="C356" s="35"/>
      <c r="D356" s="35"/>
      <c r="E356" s="40"/>
      <c r="F356" s="35"/>
      <c r="G356" s="40"/>
      <c r="H356" s="35"/>
      <c r="I356" s="41"/>
      <c r="J356" s="35"/>
      <c r="K356" s="38" t="str">
        <f aca="false">IF($J356="Yes",IF(COUNTIF(Updates!$G$6:$G$305,$A356)&gt;0,"Logged","Not yet"),"")</f>
        <v/>
      </c>
      <c r="L356" s="42" t="str">
        <f aca="false">IF(COUNTA($B356:$J356)=0,"",IF(OR($B356="",$C356="",$D356="",$E356="",$H356="",$J356=""),"Fill in the starred columns",IF(COUNTIF(Products!$A$6:$A$55,$C356)=0,"Product not on Products sheet","")))</f>
        <v/>
      </c>
    </row>
    <row r="357" customFormat="false" ht="15" hidden="false" customHeight="true" outlineLevel="0" collapsed="false">
      <c r="A357" s="38" t="str">
        <f aca="false">IF(COUNTA($B357:$J357)=0,"","I"&amp;TEXT(ROW()-5,"000"))</f>
        <v/>
      </c>
      <c r="B357" s="39"/>
      <c r="C357" s="35"/>
      <c r="D357" s="35"/>
      <c r="E357" s="40"/>
      <c r="F357" s="35"/>
      <c r="G357" s="40"/>
      <c r="H357" s="35"/>
      <c r="I357" s="41"/>
      <c r="J357" s="35"/>
      <c r="K357" s="38" t="str">
        <f aca="false">IF($J357="Yes",IF(COUNTIF(Updates!$G$6:$G$305,$A357)&gt;0,"Logged","Not yet"),"")</f>
        <v/>
      </c>
      <c r="L357" s="42" t="str">
        <f aca="false">IF(COUNTA($B357:$J357)=0,"",IF(OR($B357="",$C357="",$D357="",$E357="",$H357="",$J357=""),"Fill in the starred columns",IF(COUNTIF(Products!$A$6:$A$55,$C357)=0,"Product not on Products sheet","")))</f>
        <v/>
      </c>
    </row>
    <row r="358" customFormat="false" ht="15" hidden="false" customHeight="true" outlineLevel="0" collapsed="false">
      <c r="A358" s="38" t="str">
        <f aca="false">IF(COUNTA($B358:$J358)=0,"","I"&amp;TEXT(ROW()-5,"000"))</f>
        <v/>
      </c>
      <c r="B358" s="39"/>
      <c r="C358" s="35"/>
      <c r="D358" s="35"/>
      <c r="E358" s="40"/>
      <c r="F358" s="35"/>
      <c r="G358" s="40"/>
      <c r="H358" s="35"/>
      <c r="I358" s="41"/>
      <c r="J358" s="35"/>
      <c r="K358" s="38" t="str">
        <f aca="false">IF($J358="Yes",IF(COUNTIF(Updates!$G$6:$G$305,$A358)&gt;0,"Logged","Not yet"),"")</f>
        <v/>
      </c>
      <c r="L358" s="42" t="str">
        <f aca="false">IF(COUNTA($B358:$J358)=0,"",IF(OR($B358="",$C358="",$D358="",$E358="",$H358="",$J358=""),"Fill in the starred columns",IF(COUNTIF(Products!$A$6:$A$55,$C358)=0,"Product not on Products sheet","")))</f>
        <v/>
      </c>
    </row>
    <row r="359" customFormat="false" ht="15" hidden="false" customHeight="true" outlineLevel="0" collapsed="false">
      <c r="A359" s="38" t="str">
        <f aca="false">IF(COUNTA($B359:$J359)=0,"","I"&amp;TEXT(ROW()-5,"000"))</f>
        <v/>
      </c>
      <c r="B359" s="39"/>
      <c r="C359" s="35"/>
      <c r="D359" s="35"/>
      <c r="E359" s="40"/>
      <c r="F359" s="35"/>
      <c r="G359" s="40"/>
      <c r="H359" s="35"/>
      <c r="I359" s="41"/>
      <c r="J359" s="35"/>
      <c r="K359" s="38" t="str">
        <f aca="false">IF($J359="Yes",IF(COUNTIF(Updates!$G$6:$G$305,$A359)&gt;0,"Logged","Not yet"),"")</f>
        <v/>
      </c>
      <c r="L359" s="42" t="str">
        <f aca="false">IF(COUNTA($B359:$J359)=0,"",IF(OR($B359="",$C359="",$D359="",$E359="",$H359="",$J359=""),"Fill in the starred columns",IF(COUNTIF(Products!$A$6:$A$55,$C359)=0,"Product not on Products sheet","")))</f>
        <v/>
      </c>
    </row>
    <row r="360" customFormat="false" ht="15" hidden="false" customHeight="true" outlineLevel="0" collapsed="false">
      <c r="A360" s="38" t="str">
        <f aca="false">IF(COUNTA($B360:$J360)=0,"","I"&amp;TEXT(ROW()-5,"000"))</f>
        <v/>
      </c>
      <c r="B360" s="39"/>
      <c r="C360" s="35"/>
      <c r="D360" s="35"/>
      <c r="E360" s="40"/>
      <c r="F360" s="35"/>
      <c r="G360" s="40"/>
      <c r="H360" s="35"/>
      <c r="I360" s="41"/>
      <c r="J360" s="35"/>
      <c r="K360" s="38" t="str">
        <f aca="false">IF($J360="Yes",IF(COUNTIF(Updates!$G$6:$G$305,$A360)&gt;0,"Logged","Not yet"),"")</f>
        <v/>
      </c>
      <c r="L360" s="42" t="str">
        <f aca="false">IF(COUNTA($B360:$J360)=0,"",IF(OR($B360="",$C360="",$D360="",$E360="",$H360="",$J360=""),"Fill in the starred columns",IF(COUNTIF(Products!$A$6:$A$55,$C360)=0,"Product not on Products sheet","")))</f>
        <v/>
      </c>
    </row>
    <row r="361" customFormat="false" ht="15" hidden="false" customHeight="true" outlineLevel="0" collapsed="false">
      <c r="A361" s="38" t="str">
        <f aca="false">IF(COUNTA($B361:$J361)=0,"","I"&amp;TEXT(ROW()-5,"000"))</f>
        <v/>
      </c>
      <c r="B361" s="39"/>
      <c r="C361" s="35"/>
      <c r="D361" s="35"/>
      <c r="E361" s="40"/>
      <c r="F361" s="35"/>
      <c r="G361" s="40"/>
      <c r="H361" s="35"/>
      <c r="I361" s="41"/>
      <c r="J361" s="35"/>
      <c r="K361" s="38" t="str">
        <f aca="false">IF($J361="Yes",IF(COUNTIF(Updates!$G$6:$G$305,$A361)&gt;0,"Logged","Not yet"),"")</f>
        <v/>
      </c>
      <c r="L361" s="42" t="str">
        <f aca="false">IF(COUNTA($B361:$J361)=0,"",IF(OR($B361="",$C361="",$D361="",$E361="",$H361="",$J361=""),"Fill in the starred columns",IF(COUNTIF(Products!$A$6:$A$55,$C361)=0,"Product not on Products sheet","")))</f>
        <v/>
      </c>
    </row>
    <row r="362" customFormat="false" ht="15" hidden="false" customHeight="true" outlineLevel="0" collapsed="false">
      <c r="A362" s="38" t="str">
        <f aca="false">IF(COUNTA($B362:$J362)=0,"","I"&amp;TEXT(ROW()-5,"000"))</f>
        <v/>
      </c>
      <c r="B362" s="39"/>
      <c r="C362" s="35"/>
      <c r="D362" s="35"/>
      <c r="E362" s="40"/>
      <c r="F362" s="35"/>
      <c r="G362" s="40"/>
      <c r="H362" s="35"/>
      <c r="I362" s="41"/>
      <c r="J362" s="35"/>
      <c r="K362" s="38" t="str">
        <f aca="false">IF($J362="Yes",IF(COUNTIF(Updates!$G$6:$G$305,$A362)&gt;0,"Logged","Not yet"),"")</f>
        <v/>
      </c>
      <c r="L362" s="42" t="str">
        <f aca="false">IF(COUNTA($B362:$J362)=0,"",IF(OR($B362="",$C362="",$D362="",$E362="",$H362="",$J362=""),"Fill in the starred columns",IF(COUNTIF(Products!$A$6:$A$55,$C362)=0,"Product not on Products sheet","")))</f>
        <v/>
      </c>
    </row>
    <row r="363" customFormat="false" ht="15" hidden="false" customHeight="true" outlineLevel="0" collapsed="false">
      <c r="A363" s="38" t="str">
        <f aca="false">IF(COUNTA($B363:$J363)=0,"","I"&amp;TEXT(ROW()-5,"000"))</f>
        <v/>
      </c>
      <c r="B363" s="39"/>
      <c r="C363" s="35"/>
      <c r="D363" s="35"/>
      <c r="E363" s="40"/>
      <c r="F363" s="35"/>
      <c r="G363" s="40"/>
      <c r="H363" s="35"/>
      <c r="I363" s="41"/>
      <c r="J363" s="35"/>
      <c r="K363" s="38" t="str">
        <f aca="false">IF($J363="Yes",IF(COUNTIF(Updates!$G$6:$G$305,$A363)&gt;0,"Logged","Not yet"),"")</f>
        <v/>
      </c>
      <c r="L363" s="42" t="str">
        <f aca="false">IF(COUNTA($B363:$J363)=0,"",IF(OR($B363="",$C363="",$D363="",$E363="",$H363="",$J363=""),"Fill in the starred columns",IF(COUNTIF(Products!$A$6:$A$55,$C363)=0,"Product not on Products sheet","")))</f>
        <v/>
      </c>
    </row>
    <row r="364" customFormat="false" ht="15" hidden="false" customHeight="true" outlineLevel="0" collapsed="false">
      <c r="A364" s="38" t="str">
        <f aca="false">IF(COUNTA($B364:$J364)=0,"","I"&amp;TEXT(ROW()-5,"000"))</f>
        <v/>
      </c>
      <c r="B364" s="39"/>
      <c r="C364" s="35"/>
      <c r="D364" s="35"/>
      <c r="E364" s="40"/>
      <c r="F364" s="35"/>
      <c r="G364" s="40"/>
      <c r="H364" s="35"/>
      <c r="I364" s="41"/>
      <c r="J364" s="35"/>
      <c r="K364" s="38" t="str">
        <f aca="false">IF($J364="Yes",IF(COUNTIF(Updates!$G$6:$G$305,$A364)&gt;0,"Logged","Not yet"),"")</f>
        <v/>
      </c>
      <c r="L364" s="42" t="str">
        <f aca="false">IF(COUNTA($B364:$J364)=0,"",IF(OR($B364="",$C364="",$D364="",$E364="",$H364="",$J364=""),"Fill in the starred columns",IF(COUNTIF(Products!$A$6:$A$55,$C364)=0,"Product not on Products sheet","")))</f>
        <v/>
      </c>
    </row>
    <row r="365" customFormat="false" ht="15" hidden="false" customHeight="true" outlineLevel="0" collapsed="false">
      <c r="A365" s="38" t="str">
        <f aca="false">IF(COUNTA($B365:$J365)=0,"","I"&amp;TEXT(ROW()-5,"000"))</f>
        <v/>
      </c>
      <c r="B365" s="39"/>
      <c r="C365" s="35"/>
      <c r="D365" s="35"/>
      <c r="E365" s="40"/>
      <c r="F365" s="35"/>
      <c r="G365" s="40"/>
      <c r="H365" s="35"/>
      <c r="I365" s="41"/>
      <c r="J365" s="35"/>
      <c r="K365" s="38" t="str">
        <f aca="false">IF($J365="Yes",IF(COUNTIF(Updates!$G$6:$G$305,$A365)&gt;0,"Logged","Not yet"),"")</f>
        <v/>
      </c>
      <c r="L365" s="42" t="str">
        <f aca="false">IF(COUNTA($B365:$J365)=0,"",IF(OR($B365="",$C365="",$D365="",$E365="",$H365="",$J365=""),"Fill in the starred columns",IF(COUNTIF(Products!$A$6:$A$55,$C365)=0,"Product not on Products sheet","")))</f>
        <v/>
      </c>
    </row>
    <row r="366" customFormat="false" ht="15" hidden="false" customHeight="true" outlineLevel="0" collapsed="false">
      <c r="A366" s="38" t="str">
        <f aca="false">IF(COUNTA($B366:$J366)=0,"","I"&amp;TEXT(ROW()-5,"000"))</f>
        <v/>
      </c>
      <c r="B366" s="39"/>
      <c r="C366" s="35"/>
      <c r="D366" s="35"/>
      <c r="E366" s="40"/>
      <c r="F366" s="35"/>
      <c r="G366" s="40"/>
      <c r="H366" s="35"/>
      <c r="I366" s="41"/>
      <c r="J366" s="35"/>
      <c r="K366" s="38" t="str">
        <f aca="false">IF($J366="Yes",IF(COUNTIF(Updates!$G$6:$G$305,$A366)&gt;0,"Logged","Not yet"),"")</f>
        <v/>
      </c>
      <c r="L366" s="42" t="str">
        <f aca="false">IF(COUNTA($B366:$J366)=0,"",IF(OR($B366="",$C366="",$D366="",$E366="",$H366="",$J366=""),"Fill in the starred columns",IF(COUNTIF(Products!$A$6:$A$55,$C366)=0,"Product not on Products sheet","")))</f>
        <v/>
      </c>
    </row>
    <row r="367" customFormat="false" ht="15" hidden="false" customHeight="true" outlineLevel="0" collapsed="false">
      <c r="A367" s="38" t="str">
        <f aca="false">IF(COUNTA($B367:$J367)=0,"","I"&amp;TEXT(ROW()-5,"000"))</f>
        <v/>
      </c>
      <c r="B367" s="39"/>
      <c r="C367" s="35"/>
      <c r="D367" s="35"/>
      <c r="E367" s="40"/>
      <c r="F367" s="35"/>
      <c r="G367" s="40"/>
      <c r="H367" s="35"/>
      <c r="I367" s="41"/>
      <c r="J367" s="35"/>
      <c r="K367" s="38" t="str">
        <f aca="false">IF($J367="Yes",IF(COUNTIF(Updates!$G$6:$G$305,$A367)&gt;0,"Logged","Not yet"),"")</f>
        <v/>
      </c>
      <c r="L367" s="42" t="str">
        <f aca="false">IF(COUNTA($B367:$J367)=0,"",IF(OR($B367="",$C367="",$D367="",$E367="",$H367="",$J367=""),"Fill in the starred columns",IF(COUNTIF(Products!$A$6:$A$55,$C367)=0,"Product not on Products sheet","")))</f>
        <v/>
      </c>
    </row>
    <row r="368" customFormat="false" ht="15" hidden="false" customHeight="true" outlineLevel="0" collapsed="false">
      <c r="A368" s="38" t="str">
        <f aca="false">IF(COUNTA($B368:$J368)=0,"","I"&amp;TEXT(ROW()-5,"000"))</f>
        <v/>
      </c>
      <c r="B368" s="39"/>
      <c r="C368" s="35"/>
      <c r="D368" s="35"/>
      <c r="E368" s="40"/>
      <c r="F368" s="35"/>
      <c r="G368" s="40"/>
      <c r="H368" s="35"/>
      <c r="I368" s="41"/>
      <c r="J368" s="35"/>
      <c r="K368" s="38" t="str">
        <f aca="false">IF($J368="Yes",IF(COUNTIF(Updates!$G$6:$G$305,$A368)&gt;0,"Logged","Not yet"),"")</f>
        <v/>
      </c>
      <c r="L368" s="42" t="str">
        <f aca="false">IF(COUNTA($B368:$J368)=0,"",IF(OR($B368="",$C368="",$D368="",$E368="",$H368="",$J368=""),"Fill in the starred columns",IF(COUNTIF(Products!$A$6:$A$55,$C368)=0,"Product not on Products sheet","")))</f>
        <v/>
      </c>
    </row>
    <row r="369" customFormat="false" ht="15" hidden="false" customHeight="true" outlineLevel="0" collapsed="false">
      <c r="A369" s="38" t="str">
        <f aca="false">IF(COUNTA($B369:$J369)=0,"","I"&amp;TEXT(ROW()-5,"000"))</f>
        <v/>
      </c>
      <c r="B369" s="39"/>
      <c r="C369" s="35"/>
      <c r="D369" s="35"/>
      <c r="E369" s="40"/>
      <c r="F369" s="35"/>
      <c r="G369" s="40"/>
      <c r="H369" s="35"/>
      <c r="I369" s="41"/>
      <c r="J369" s="35"/>
      <c r="K369" s="38" t="str">
        <f aca="false">IF($J369="Yes",IF(COUNTIF(Updates!$G$6:$G$305,$A369)&gt;0,"Logged","Not yet"),"")</f>
        <v/>
      </c>
      <c r="L369" s="42" t="str">
        <f aca="false">IF(COUNTA($B369:$J369)=0,"",IF(OR($B369="",$C369="",$D369="",$E369="",$H369="",$J369=""),"Fill in the starred columns",IF(COUNTIF(Products!$A$6:$A$55,$C369)=0,"Product not on Products sheet","")))</f>
        <v/>
      </c>
    </row>
    <row r="370" customFormat="false" ht="15" hidden="false" customHeight="true" outlineLevel="0" collapsed="false">
      <c r="A370" s="38" t="str">
        <f aca="false">IF(COUNTA($B370:$J370)=0,"","I"&amp;TEXT(ROW()-5,"000"))</f>
        <v/>
      </c>
      <c r="B370" s="39"/>
      <c r="C370" s="35"/>
      <c r="D370" s="35"/>
      <c r="E370" s="40"/>
      <c r="F370" s="35"/>
      <c r="G370" s="40"/>
      <c r="H370" s="35"/>
      <c r="I370" s="41"/>
      <c r="J370" s="35"/>
      <c r="K370" s="38" t="str">
        <f aca="false">IF($J370="Yes",IF(COUNTIF(Updates!$G$6:$G$305,$A370)&gt;0,"Logged","Not yet"),"")</f>
        <v/>
      </c>
      <c r="L370" s="42" t="str">
        <f aca="false">IF(COUNTA($B370:$J370)=0,"",IF(OR($B370="",$C370="",$D370="",$E370="",$H370="",$J370=""),"Fill in the starred columns",IF(COUNTIF(Products!$A$6:$A$55,$C370)=0,"Product not on Products sheet","")))</f>
        <v/>
      </c>
    </row>
    <row r="371" customFormat="false" ht="15" hidden="false" customHeight="true" outlineLevel="0" collapsed="false">
      <c r="A371" s="38" t="str">
        <f aca="false">IF(COUNTA($B371:$J371)=0,"","I"&amp;TEXT(ROW()-5,"000"))</f>
        <v/>
      </c>
      <c r="B371" s="39"/>
      <c r="C371" s="35"/>
      <c r="D371" s="35"/>
      <c r="E371" s="40"/>
      <c r="F371" s="35"/>
      <c r="G371" s="40"/>
      <c r="H371" s="35"/>
      <c r="I371" s="41"/>
      <c r="J371" s="35"/>
      <c r="K371" s="38" t="str">
        <f aca="false">IF($J371="Yes",IF(COUNTIF(Updates!$G$6:$G$305,$A371)&gt;0,"Logged","Not yet"),"")</f>
        <v/>
      </c>
      <c r="L371" s="42" t="str">
        <f aca="false">IF(COUNTA($B371:$J371)=0,"",IF(OR($B371="",$C371="",$D371="",$E371="",$H371="",$J371=""),"Fill in the starred columns",IF(COUNTIF(Products!$A$6:$A$55,$C371)=0,"Product not on Products sheet","")))</f>
        <v/>
      </c>
    </row>
    <row r="372" customFormat="false" ht="15" hidden="false" customHeight="true" outlineLevel="0" collapsed="false">
      <c r="A372" s="38" t="str">
        <f aca="false">IF(COUNTA($B372:$J372)=0,"","I"&amp;TEXT(ROW()-5,"000"))</f>
        <v/>
      </c>
      <c r="B372" s="39"/>
      <c r="C372" s="35"/>
      <c r="D372" s="35"/>
      <c r="E372" s="40"/>
      <c r="F372" s="35"/>
      <c r="G372" s="40"/>
      <c r="H372" s="35"/>
      <c r="I372" s="41"/>
      <c r="J372" s="35"/>
      <c r="K372" s="38" t="str">
        <f aca="false">IF($J372="Yes",IF(COUNTIF(Updates!$G$6:$G$305,$A372)&gt;0,"Logged","Not yet"),"")</f>
        <v/>
      </c>
      <c r="L372" s="42" t="str">
        <f aca="false">IF(COUNTA($B372:$J372)=0,"",IF(OR($B372="",$C372="",$D372="",$E372="",$H372="",$J372=""),"Fill in the starred columns",IF(COUNTIF(Products!$A$6:$A$55,$C372)=0,"Product not on Products sheet","")))</f>
        <v/>
      </c>
    </row>
    <row r="373" customFormat="false" ht="15" hidden="false" customHeight="true" outlineLevel="0" collapsed="false">
      <c r="A373" s="38" t="str">
        <f aca="false">IF(COUNTA($B373:$J373)=0,"","I"&amp;TEXT(ROW()-5,"000"))</f>
        <v/>
      </c>
      <c r="B373" s="39"/>
      <c r="C373" s="35"/>
      <c r="D373" s="35"/>
      <c r="E373" s="40"/>
      <c r="F373" s="35"/>
      <c r="G373" s="40"/>
      <c r="H373" s="35"/>
      <c r="I373" s="41"/>
      <c r="J373" s="35"/>
      <c r="K373" s="38" t="str">
        <f aca="false">IF($J373="Yes",IF(COUNTIF(Updates!$G$6:$G$305,$A373)&gt;0,"Logged","Not yet"),"")</f>
        <v/>
      </c>
      <c r="L373" s="42" t="str">
        <f aca="false">IF(COUNTA($B373:$J373)=0,"",IF(OR($B373="",$C373="",$D373="",$E373="",$H373="",$J373=""),"Fill in the starred columns",IF(COUNTIF(Products!$A$6:$A$55,$C373)=0,"Product not on Products sheet","")))</f>
        <v/>
      </c>
    </row>
    <row r="374" customFormat="false" ht="15" hidden="false" customHeight="true" outlineLevel="0" collapsed="false">
      <c r="A374" s="38" t="str">
        <f aca="false">IF(COUNTA($B374:$J374)=0,"","I"&amp;TEXT(ROW()-5,"000"))</f>
        <v/>
      </c>
      <c r="B374" s="39"/>
      <c r="C374" s="35"/>
      <c r="D374" s="35"/>
      <c r="E374" s="40"/>
      <c r="F374" s="35"/>
      <c r="G374" s="40"/>
      <c r="H374" s="35"/>
      <c r="I374" s="41"/>
      <c r="J374" s="35"/>
      <c r="K374" s="38" t="str">
        <f aca="false">IF($J374="Yes",IF(COUNTIF(Updates!$G$6:$G$305,$A374)&gt;0,"Logged","Not yet"),"")</f>
        <v/>
      </c>
      <c r="L374" s="42" t="str">
        <f aca="false">IF(COUNTA($B374:$J374)=0,"",IF(OR($B374="",$C374="",$D374="",$E374="",$H374="",$J374=""),"Fill in the starred columns",IF(COUNTIF(Products!$A$6:$A$55,$C374)=0,"Product not on Products sheet","")))</f>
        <v/>
      </c>
    </row>
    <row r="375" customFormat="false" ht="15" hidden="false" customHeight="true" outlineLevel="0" collapsed="false">
      <c r="A375" s="38" t="str">
        <f aca="false">IF(COUNTA($B375:$J375)=0,"","I"&amp;TEXT(ROW()-5,"000"))</f>
        <v/>
      </c>
      <c r="B375" s="39"/>
      <c r="C375" s="35"/>
      <c r="D375" s="35"/>
      <c r="E375" s="40"/>
      <c r="F375" s="35"/>
      <c r="G375" s="40"/>
      <c r="H375" s="35"/>
      <c r="I375" s="41"/>
      <c r="J375" s="35"/>
      <c r="K375" s="38" t="str">
        <f aca="false">IF($J375="Yes",IF(COUNTIF(Updates!$G$6:$G$305,$A375)&gt;0,"Logged","Not yet"),"")</f>
        <v/>
      </c>
      <c r="L375" s="42" t="str">
        <f aca="false">IF(COUNTA($B375:$J375)=0,"",IF(OR($B375="",$C375="",$D375="",$E375="",$H375="",$J375=""),"Fill in the starred columns",IF(COUNTIF(Products!$A$6:$A$55,$C375)=0,"Product not on Products sheet","")))</f>
        <v/>
      </c>
    </row>
    <row r="376" customFormat="false" ht="15" hidden="false" customHeight="true" outlineLevel="0" collapsed="false">
      <c r="A376" s="38" t="str">
        <f aca="false">IF(COUNTA($B376:$J376)=0,"","I"&amp;TEXT(ROW()-5,"000"))</f>
        <v/>
      </c>
      <c r="B376" s="39"/>
      <c r="C376" s="35"/>
      <c r="D376" s="35"/>
      <c r="E376" s="40"/>
      <c r="F376" s="35"/>
      <c r="G376" s="40"/>
      <c r="H376" s="35"/>
      <c r="I376" s="41"/>
      <c r="J376" s="35"/>
      <c r="K376" s="38" t="str">
        <f aca="false">IF($J376="Yes",IF(COUNTIF(Updates!$G$6:$G$305,$A376)&gt;0,"Logged","Not yet"),"")</f>
        <v/>
      </c>
      <c r="L376" s="42" t="str">
        <f aca="false">IF(COUNTA($B376:$J376)=0,"",IF(OR($B376="",$C376="",$D376="",$E376="",$H376="",$J376=""),"Fill in the starred columns",IF(COUNTIF(Products!$A$6:$A$55,$C376)=0,"Product not on Products sheet","")))</f>
        <v/>
      </c>
    </row>
    <row r="377" customFormat="false" ht="15" hidden="false" customHeight="true" outlineLevel="0" collapsed="false">
      <c r="A377" s="38" t="str">
        <f aca="false">IF(COUNTA($B377:$J377)=0,"","I"&amp;TEXT(ROW()-5,"000"))</f>
        <v/>
      </c>
      <c r="B377" s="39"/>
      <c r="C377" s="35"/>
      <c r="D377" s="35"/>
      <c r="E377" s="40"/>
      <c r="F377" s="35"/>
      <c r="G377" s="40"/>
      <c r="H377" s="35"/>
      <c r="I377" s="41"/>
      <c r="J377" s="35"/>
      <c r="K377" s="38" t="str">
        <f aca="false">IF($J377="Yes",IF(COUNTIF(Updates!$G$6:$G$305,$A377)&gt;0,"Logged","Not yet"),"")</f>
        <v/>
      </c>
      <c r="L377" s="42" t="str">
        <f aca="false">IF(COUNTA($B377:$J377)=0,"",IF(OR($B377="",$C377="",$D377="",$E377="",$H377="",$J377=""),"Fill in the starred columns",IF(COUNTIF(Products!$A$6:$A$55,$C377)=0,"Product not on Products sheet","")))</f>
        <v/>
      </c>
    </row>
    <row r="378" customFormat="false" ht="15" hidden="false" customHeight="true" outlineLevel="0" collapsed="false">
      <c r="A378" s="38" t="str">
        <f aca="false">IF(COUNTA($B378:$J378)=0,"","I"&amp;TEXT(ROW()-5,"000"))</f>
        <v/>
      </c>
      <c r="B378" s="39"/>
      <c r="C378" s="35"/>
      <c r="D378" s="35"/>
      <c r="E378" s="40"/>
      <c r="F378" s="35"/>
      <c r="G378" s="40"/>
      <c r="H378" s="35"/>
      <c r="I378" s="41"/>
      <c r="J378" s="35"/>
      <c r="K378" s="38" t="str">
        <f aca="false">IF($J378="Yes",IF(COUNTIF(Updates!$G$6:$G$305,$A378)&gt;0,"Logged","Not yet"),"")</f>
        <v/>
      </c>
      <c r="L378" s="42" t="str">
        <f aca="false">IF(COUNTA($B378:$J378)=0,"",IF(OR($B378="",$C378="",$D378="",$E378="",$H378="",$J378=""),"Fill in the starred columns",IF(COUNTIF(Products!$A$6:$A$55,$C378)=0,"Product not on Products sheet","")))</f>
        <v/>
      </c>
    </row>
    <row r="379" customFormat="false" ht="15" hidden="false" customHeight="true" outlineLevel="0" collapsed="false">
      <c r="A379" s="38" t="str">
        <f aca="false">IF(COUNTA($B379:$J379)=0,"","I"&amp;TEXT(ROW()-5,"000"))</f>
        <v/>
      </c>
      <c r="B379" s="39"/>
      <c r="C379" s="35"/>
      <c r="D379" s="35"/>
      <c r="E379" s="40"/>
      <c r="F379" s="35"/>
      <c r="G379" s="40"/>
      <c r="H379" s="35"/>
      <c r="I379" s="41"/>
      <c r="J379" s="35"/>
      <c r="K379" s="38" t="str">
        <f aca="false">IF($J379="Yes",IF(COUNTIF(Updates!$G$6:$G$305,$A379)&gt;0,"Logged","Not yet"),"")</f>
        <v/>
      </c>
      <c r="L379" s="42" t="str">
        <f aca="false">IF(COUNTA($B379:$J379)=0,"",IF(OR($B379="",$C379="",$D379="",$E379="",$H379="",$J379=""),"Fill in the starred columns",IF(COUNTIF(Products!$A$6:$A$55,$C379)=0,"Product not on Products sheet","")))</f>
        <v/>
      </c>
    </row>
    <row r="380" customFormat="false" ht="15" hidden="false" customHeight="true" outlineLevel="0" collapsed="false">
      <c r="A380" s="38" t="str">
        <f aca="false">IF(COUNTA($B380:$J380)=0,"","I"&amp;TEXT(ROW()-5,"000"))</f>
        <v/>
      </c>
      <c r="B380" s="39"/>
      <c r="C380" s="35"/>
      <c r="D380" s="35"/>
      <c r="E380" s="40"/>
      <c r="F380" s="35"/>
      <c r="G380" s="40"/>
      <c r="H380" s="35"/>
      <c r="I380" s="41"/>
      <c r="J380" s="35"/>
      <c r="K380" s="38" t="str">
        <f aca="false">IF($J380="Yes",IF(COUNTIF(Updates!$G$6:$G$305,$A380)&gt;0,"Logged","Not yet"),"")</f>
        <v/>
      </c>
      <c r="L380" s="42" t="str">
        <f aca="false">IF(COUNTA($B380:$J380)=0,"",IF(OR($B380="",$C380="",$D380="",$E380="",$H380="",$J380=""),"Fill in the starred columns",IF(COUNTIF(Products!$A$6:$A$55,$C380)=0,"Product not on Products sheet","")))</f>
        <v/>
      </c>
    </row>
    <row r="381" customFormat="false" ht="15" hidden="false" customHeight="true" outlineLevel="0" collapsed="false">
      <c r="A381" s="38" t="str">
        <f aca="false">IF(COUNTA($B381:$J381)=0,"","I"&amp;TEXT(ROW()-5,"000"))</f>
        <v/>
      </c>
      <c r="B381" s="39"/>
      <c r="C381" s="35"/>
      <c r="D381" s="35"/>
      <c r="E381" s="40"/>
      <c r="F381" s="35"/>
      <c r="G381" s="40"/>
      <c r="H381" s="35"/>
      <c r="I381" s="41"/>
      <c r="J381" s="35"/>
      <c r="K381" s="38" t="str">
        <f aca="false">IF($J381="Yes",IF(COUNTIF(Updates!$G$6:$G$305,$A381)&gt;0,"Logged","Not yet"),"")</f>
        <v/>
      </c>
      <c r="L381" s="42" t="str">
        <f aca="false">IF(COUNTA($B381:$J381)=0,"",IF(OR($B381="",$C381="",$D381="",$E381="",$H381="",$J381=""),"Fill in the starred columns",IF(COUNTIF(Products!$A$6:$A$55,$C381)=0,"Product not on Products sheet","")))</f>
        <v/>
      </c>
    </row>
    <row r="382" customFormat="false" ht="15" hidden="false" customHeight="true" outlineLevel="0" collapsed="false">
      <c r="A382" s="38" t="str">
        <f aca="false">IF(COUNTA($B382:$J382)=0,"","I"&amp;TEXT(ROW()-5,"000"))</f>
        <v/>
      </c>
      <c r="B382" s="39"/>
      <c r="C382" s="35"/>
      <c r="D382" s="35"/>
      <c r="E382" s="40"/>
      <c r="F382" s="35"/>
      <c r="G382" s="40"/>
      <c r="H382" s="35"/>
      <c r="I382" s="41"/>
      <c r="J382" s="35"/>
      <c r="K382" s="38" t="str">
        <f aca="false">IF($J382="Yes",IF(COUNTIF(Updates!$G$6:$G$305,$A382)&gt;0,"Logged","Not yet"),"")</f>
        <v/>
      </c>
      <c r="L382" s="42" t="str">
        <f aca="false">IF(COUNTA($B382:$J382)=0,"",IF(OR($B382="",$C382="",$D382="",$E382="",$H382="",$J382=""),"Fill in the starred columns",IF(COUNTIF(Products!$A$6:$A$55,$C382)=0,"Product not on Products sheet","")))</f>
        <v/>
      </c>
    </row>
    <row r="383" customFormat="false" ht="15" hidden="false" customHeight="true" outlineLevel="0" collapsed="false">
      <c r="A383" s="38" t="str">
        <f aca="false">IF(COUNTA($B383:$J383)=0,"","I"&amp;TEXT(ROW()-5,"000"))</f>
        <v/>
      </c>
      <c r="B383" s="39"/>
      <c r="C383" s="35"/>
      <c r="D383" s="35"/>
      <c r="E383" s="40"/>
      <c r="F383" s="35"/>
      <c r="G383" s="40"/>
      <c r="H383" s="35"/>
      <c r="I383" s="41"/>
      <c r="J383" s="35"/>
      <c r="K383" s="38" t="str">
        <f aca="false">IF($J383="Yes",IF(COUNTIF(Updates!$G$6:$G$305,$A383)&gt;0,"Logged","Not yet"),"")</f>
        <v/>
      </c>
      <c r="L383" s="42" t="str">
        <f aca="false">IF(COUNTA($B383:$J383)=0,"",IF(OR($B383="",$C383="",$D383="",$E383="",$H383="",$J383=""),"Fill in the starred columns",IF(COUNTIF(Products!$A$6:$A$55,$C383)=0,"Product not on Products sheet","")))</f>
        <v/>
      </c>
    </row>
    <row r="384" customFormat="false" ht="15" hidden="false" customHeight="true" outlineLevel="0" collapsed="false">
      <c r="A384" s="38" t="str">
        <f aca="false">IF(COUNTA($B384:$J384)=0,"","I"&amp;TEXT(ROW()-5,"000"))</f>
        <v/>
      </c>
      <c r="B384" s="39"/>
      <c r="C384" s="35"/>
      <c r="D384" s="35"/>
      <c r="E384" s="40"/>
      <c r="F384" s="35"/>
      <c r="G384" s="40"/>
      <c r="H384" s="35"/>
      <c r="I384" s="41"/>
      <c r="J384" s="35"/>
      <c r="K384" s="38" t="str">
        <f aca="false">IF($J384="Yes",IF(COUNTIF(Updates!$G$6:$G$305,$A384)&gt;0,"Logged","Not yet"),"")</f>
        <v/>
      </c>
      <c r="L384" s="42" t="str">
        <f aca="false">IF(COUNTA($B384:$J384)=0,"",IF(OR($B384="",$C384="",$D384="",$E384="",$H384="",$J384=""),"Fill in the starred columns",IF(COUNTIF(Products!$A$6:$A$55,$C384)=0,"Product not on Products sheet","")))</f>
        <v/>
      </c>
    </row>
    <row r="385" customFormat="false" ht="15" hidden="false" customHeight="true" outlineLevel="0" collapsed="false">
      <c r="A385" s="38" t="str">
        <f aca="false">IF(COUNTA($B385:$J385)=0,"","I"&amp;TEXT(ROW()-5,"000"))</f>
        <v/>
      </c>
      <c r="B385" s="39"/>
      <c r="C385" s="35"/>
      <c r="D385" s="35"/>
      <c r="E385" s="40"/>
      <c r="F385" s="35"/>
      <c r="G385" s="40"/>
      <c r="H385" s="35"/>
      <c r="I385" s="41"/>
      <c r="J385" s="35"/>
      <c r="K385" s="38" t="str">
        <f aca="false">IF($J385="Yes",IF(COUNTIF(Updates!$G$6:$G$305,$A385)&gt;0,"Logged","Not yet"),"")</f>
        <v/>
      </c>
      <c r="L385" s="42" t="str">
        <f aca="false">IF(COUNTA($B385:$J385)=0,"",IF(OR($B385="",$C385="",$D385="",$E385="",$H385="",$J385=""),"Fill in the starred columns",IF(COUNTIF(Products!$A$6:$A$55,$C385)=0,"Product not on Products sheet","")))</f>
        <v/>
      </c>
    </row>
    <row r="386" customFormat="false" ht="15" hidden="false" customHeight="true" outlineLevel="0" collapsed="false">
      <c r="A386" s="38" t="str">
        <f aca="false">IF(COUNTA($B386:$J386)=0,"","I"&amp;TEXT(ROW()-5,"000"))</f>
        <v/>
      </c>
      <c r="B386" s="39"/>
      <c r="C386" s="35"/>
      <c r="D386" s="35"/>
      <c r="E386" s="40"/>
      <c r="F386" s="35"/>
      <c r="G386" s="40"/>
      <c r="H386" s="35"/>
      <c r="I386" s="41"/>
      <c r="J386" s="35"/>
      <c r="K386" s="38" t="str">
        <f aca="false">IF($J386="Yes",IF(COUNTIF(Updates!$G$6:$G$305,$A386)&gt;0,"Logged","Not yet"),"")</f>
        <v/>
      </c>
      <c r="L386" s="42" t="str">
        <f aca="false">IF(COUNTA($B386:$J386)=0,"",IF(OR($B386="",$C386="",$D386="",$E386="",$H386="",$J386=""),"Fill in the starred columns",IF(COUNTIF(Products!$A$6:$A$55,$C386)=0,"Product not on Products sheet","")))</f>
        <v/>
      </c>
    </row>
    <row r="387" customFormat="false" ht="15" hidden="false" customHeight="true" outlineLevel="0" collapsed="false">
      <c r="A387" s="38" t="str">
        <f aca="false">IF(COUNTA($B387:$J387)=0,"","I"&amp;TEXT(ROW()-5,"000"))</f>
        <v/>
      </c>
      <c r="B387" s="39"/>
      <c r="C387" s="35"/>
      <c r="D387" s="35"/>
      <c r="E387" s="40"/>
      <c r="F387" s="35"/>
      <c r="G387" s="40"/>
      <c r="H387" s="35"/>
      <c r="I387" s="41"/>
      <c r="J387" s="35"/>
      <c r="K387" s="38" t="str">
        <f aca="false">IF($J387="Yes",IF(COUNTIF(Updates!$G$6:$G$305,$A387)&gt;0,"Logged","Not yet"),"")</f>
        <v/>
      </c>
      <c r="L387" s="42" t="str">
        <f aca="false">IF(COUNTA($B387:$J387)=0,"",IF(OR($B387="",$C387="",$D387="",$E387="",$H387="",$J387=""),"Fill in the starred columns",IF(COUNTIF(Products!$A$6:$A$55,$C387)=0,"Product not on Products sheet","")))</f>
        <v/>
      </c>
    </row>
    <row r="388" customFormat="false" ht="15" hidden="false" customHeight="true" outlineLevel="0" collapsed="false">
      <c r="A388" s="38" t="str">
        <f aca="false">IF(COUNTA($B388:$J388)=0,"","I"&amp;TEXT(ROW()-5,"000"))</f>
        <v/>
      </c>
      <c r="B388" s="39"/>
      <c r="C388" s="35"/>
      <c r="D388" s="35"/>
      <c r="E388" s="40"/>
      <c r="F388" s="35"/>
      <c r="G388" s="40"/>
      <c r="H388" s="35"/>
      <c r="I388" s="41"/>
      <c r="J388" s="35"/>
      <c r="K388" s="38" t="str">
        <f aca="false">IF($J388="Yes",IF(COUNTIF(Updates!$G$6:$G$305,$A388)&gt;0,"Logged","Not yet"),"")</f>
        <v/>
      </c>
      <c r="L388" s="42" t="str">
        <f aca="false">IF(COUNTA($B388:$J388)=0,"",IF(OR($B388="",$C388="",$D388="",$E388="",$H388="",$J388=""),"Fill in the starred columns",IF(COUNTIF(Products!$A$6:$A$55,$C388)=0,"Product not on Products sheet","")))</f>
        <v/>
      </c>
    </row>
    <row r="389" customFormat="false" ht="15" hidden="false" customHeight="true" outlineLevel="0" collapsed="false">
      <c r="A389" s="38" t="str">
        <f aca="false">IF(COUNTA($B389:$J389)=0,"","I"&amp;TEXT(ROW()-5,"000"))</f>
        <v/>
      </c>
      <c r="B389" s="39"/>
      <c r="C389" s="35"/>
      <c r="D389" s="35"/>
      <c r="E389" s="40"/>
      <c r="F389" s="35"/>
      <c r="G389" s="40"/>
      <c r="H389" s="35"/>
      <c r="I389" s="41"/>
      <c r="J389" s="35"/>
      <c r="K389" s="38" t="str">
        <f aca="false">IF($J389="Yes",IF(COUNTIF(Updates!$G$6:$G$305,$A389)&gt;0,"Logged","Not yet"),"")</f>
        <v/>
      </c>
      <c r="L389" s="42" t="str">
        <f aca="false">IF(COUNTA($B389:$J389)=0,"",IF(OR($B389="",$C389="",$D389="",$E389="",$H389="",$J389=""),"Fill in the starred columns",IF(COUNTIF(Products!$A$6:$A$55,$C389)=0,"Product not on Products sheet","")))</f>
        <v/>
      </c>
    </row>
    <row r="390" customFormat="false" ht="15" hidden="false" customHeight="true" outlineLevel="0" collapsed="false">
      <c r="A390" s="38" t="str">
        <f aca="false">IF(COUNTA($B390:$J390)=0,"","I"&amp;TEXT(ROW()-5,"000"))</f>
        <v/>
      </c>
      <c r="B390" s="39"/>
      <c r="C390" s="35"/>
      <c r="D390" s="35"/>
      <c r="E390" s="40"/>
      <c r="F390" s="35"/>
      <c r="G390" s="40"/>
      <c r="H390" s="35"/>
      <c r="I390" s="41"/>
      <c r="J390" s="35"/>
      <c r="K390" s="38" t="str">
        <f aca="false">IF($J390="Yes",IF(COUNTIF(Updates!$G$6:$G$305,$A390)&gt;0,"Logged","Not yet"),"")</f>
        <v/>
      </c>
      <c r="L390" s="42" t="str">
        <f aca="false">IF(COUNTA($B390:$J390)=0,"",IF(OR($B390="",$C390="",$D390="",$E390="",$H390="",$J390=""),"Fill in the starred columns",IF(COUNTIF(Products!$A$6:$A$55,$C390)=0,"Product not on Products sheet","")))</f>
        <v/>
      </c>
    </row>
    <row r="391" customFormat="false" ht="15" hidden="false" customHeight="true" outlineLevel="0" collapsed="false">
      <c r="A391" s="38" t="str">
        <f aca="false">IF(COUNTA($B391:$J391)=0,"","I"&amp;TEXT(ROW()-5,"000"))</f>
        <v/>
      </c>
      <c r="B391" s="39"/>
      <c r="C391" s="35"/>
      <c r="D391" s="35"/>
      <c r="E391" s="40"/>
      <c r="F391" s="35"/>
      <c r="G391" s="40"/>
      <c r="H391" s="35"/>
      <c r="I391" s="41"/>
      <c r="J391" s="35"/>
      <c r="K391" s="38" t="str">
        <f aca="false">IF($J391="Yes",IF(COUNTIF(Updates!$G$6:$G$305,$A391)&gt;0,"Logged","Not yet"),"")</f>
        <v/>
      </c>
      <c r="L391" s="42" t="str">
        <f aca="false">IF(COUNTA($B391:$J391)=0,"",IF(OR($B391="",$C391="",$D391="",$E391="",$H391="",$J391=""),"Fill in the starred columns",IF(COUNTIF(Products!$A$6:$A$55,$C391)=0,"Product not on Products sheet","")))</f>
        <v/>
      </c>
    </row>
    <row r="392" customFormat="false" ht="15" hidden="false" customHeight="true" outlineLevel="0" collapsed="false">
      <c r="A392" s="38" t="str">
        <f aca="false">IF(COUNTA($B392:$J392)=0,"","I"&amp;TEXT(ROW()-5,"000"))</f>
        <v/>
      </c>
      <c r="B392" s="39"/>
      <c r="C392" s="35"/>
      <c r="D392" s="35"/>
      <c r="E392" s="40"/>
      <c r="F392" s="35"/>
      <c r="G392" s="40"/>
      <c r="H392" s="35"/>
      <c r="I392" s="41"/>
      <c r="J392" s="35"/>
      <c r="K392" s="38" t="str">
        <f aca="false">IF($J392="Yes",IF(COUNTIF(Updates!$G$6:$G$305,$A392)&gt;0,"Logged","Not yet"),"")</f>
        <v/>
      </c>
      <c r="L392" s="42" t="str">
        <f aca="false">IF(COUNTA($B392:$J392)=0,"",IF(OR($B392="",$C392="",$D392="",$E392="",$H392="",$J392=""),"Fill in the starred columns",IF(COUNTIF(Products!$A$6:$A$55,$C392)=0,"Product not on Products sheet","")))</f>
        <v/>
      </c>
    </row>
    <row r="393" customFormat="false" ht="15" hidden="false" customHeight="true" outlineLevel="0" collapsed="false">
      <c r="A393" s="38" t="str">
        <f aca="false">IF(COUNTA($B393:$J393)=0,"","I"&amp;TEXT(ROW()-5,"000"))</f>
        <v/>
      </c>
      <c r="B393" s="39"/>
      <c r="C393" s="35"/>
      <c r="D393" s="35"/>
      <c r="E393" s="40"/>
      <c r="F393" s="35"/>
      <c r="G393" s="40"/>
      <c r="H393" s="35"/>
      <c r="I393" s="41"/>
      <c r="J393" s="35"/>
      <c r="K393" s="38" t="str">
        <f aca="false">IF($J393="Yes",IF(COUNTIF(Updates!$G$6:$G$305,$A393)&gt;0,"Logged","Not yet"),"")</f>
        <v/>
      </c>
      <c r="L393" s="42" t="str">
        <f aca="false">IF(COUNTA($B393:$J393)=0,"",IF(OR($B393="",$C393="",$D393="",$E393="",$H393="",$J393=""),"Fill in the starred columns",IF(COUNTIF(Products!$A$6:$A$55,$C393)=0,"Product not on Products sheet","")))</f>
        <v/>
      </c>
    </row>
    <row r="394" customFormat="false" ht="15" hidden="false" customHeight="true" outlineLevel="0" collapsed="false">
      <c r="A394" s="38" t="str">
        <f aca="false">IF(COUNTA($B394:$J394)=0,"","I"&amp;TEXT(ROW()-5,"000"))</f>
        <v/>
      </c>
      <c r="B394" s="39"/>
      <c r="C394" s="35"/>
      <c r="D394" s="35"/>
      <c r="E394" s="40"/>
      <c r="F394" s="35"/>
      <c r="G394" s="40"/>
      <c r="H394" s="35"/>
      <c r="I394" s="41"/>
      <c r="J394" s="35"/>
      <c r="K394" s="38" t="str">
        <f aca="false">IF($J394="Yes",IF(COUNTIF(Updates!$G$6:$G$305,$A394)&gt;0,"Logged","Not yet"),"")</f>
        <v/>
      </c>
      <c r="L394" s="42" t="str">
        <f aca="false">IF(COUNTA($B394:$J394)=0,"",IF(OR($B394="",$C394="",$D394="",$E394="",$H394="",$J394=""),"Fill in the starred columns",IF(COUNTIF(Products!$A$6:$A$55,$C394)=0,"Product not on Products sheet","")))</f>
        <v/>
      </c>
    </row>
    <row r="395" customFormat="false" ht="15" hidden="false" customHeight="true" outlineLevel="0" collapsed="false">
      <c r="A395" s="38" t="str">
        <f aca="false">IF(COUNTA($B395:$J395)=0,"","I"&amp;TEXT(ROW()-5,"000"))</f>
        <v/>
      </c>
      <c r="B395" s="39"/>
      <c r="C395" s="35"/>
      <c r="D395" s="35"/>
      <c r="E395" s="40"/>
      <c r="F395" s="35"/>
      <c r="G395" s="40"/>
      <c r="H395" s="35"/>
      <c r="I395" s="41"/>
      <c r="J395" s="35"/>
      <c r="K395" s="38" t="str">
        <f aca="false">IF($J395="Yes",IF(COUNTIF(Updates!$G$6:$G$305,$A395)&gt;0,"Logged","Not yet"),"")</f>
        <v/>
      </c>
      <c r="L395" s="42" t="str">
        <f aca="false">IF(COUNTA($B395:$J395)=0,"",IF(OR($B395="",$C395="",$D395="",$E395="",$H395="",$J395=""),"Fill in the starred columns",IF(COUNTIF(Products!$A$6:$A$55,$C395)=0,"Product not on Products sheet","")))</f>
        <v/>
      </c>
    </row>
    <row r="396" customFormat="false" ht="15" hidden="false" customHeight="true" outlineLevel="0" collapsed="false">
      <c r="A396" s="38" t="str">
        <f aca="false">IF(COUNTA($B396:$J396)=0,"","I"&amp;TEXT(ROW()-5,"000"))</f>
        <v/>
      </c>
      <c r="B396" s="39"/>
      <c r="C396" s="35"/>
      <c r="D396" s="35"/>
      <c r="E396" s="40"/>
      <c r="F396" s="35"/>
      <c r="G396" s="40"/>
      <c r="H396" s="35"/>
      <c r="I396" s="41"/>
      <c r="J396" s="35"/>
      <c r="K396" s="38" t="str">
        <f aca="false">IF($J396="Yes",IF(COUNTIF(Updates!$G$6:$G$305,$A396)&gt;0,"Logged","Not yet"),"")</f>
        <v/>
      </c>
      <c r="L396" s="42" t="str">
        <f aca="false">IF(COUNTA($B396:$J396)=0,"",IF(OR($B396="",$C396="",$D396="",$E396="",$H396="",$J396=""),"Fill in the starred columns",IF(COUNTIF(Products!$A$6:$A$55,$C396)=0,"Product not on Products sheet","")))</f>
        <v/>
      </c>
    </row>
    <row r="397" customFormat="false" ht="15" hidden="false" customHeight="true" outlineLevel="0" collapsed="false">
      <c r="A397" s="38" t="str">
        <f aca="false">IF(COUNTA($B397:$J397)=0,"","I"&amp;TEXT(ROW()-5,"000"))</f>
        <v/>
      </c>
      <c r="B397" s="39"/>
      <c r="C397" s="35"/>
      <c r="D397" s="35"/>
      <c r="E397" s="40"/>
      <c r="F397" s="35"/>
      <c r="G397" s="40"/>
      <c r="H397" s="35"/>
      <c r="I397" s="41"/>
      <c r="J397" s="35"/>
      <c r="K397" s="38" t="str">
        <f aca="false">IF($J397="Yes",IF(COUNTIF(Updates!$G$6:$G$305,$A397)&gt;0,"Logged","Not yet"),"")</f>
        <v/>
      </c>
      <c r="L397" s="42" t="str">
        <f aca="false">IF(COUNTA($B397:$J397)=0,"",IF(OR($B397="",$C397="",$D397="",$E397="",$H397="",$J397=""),"Fill in the starred columns",IF(COUNTIF(Products!$A$6:$A$55,$C397)=0,"Product not on Products sheet","")))</f>
        <v/>
      </c>
    </row>
    <row r="398" customFormat="false" ht="15" hidden="false" customHeight="true" outlineLevel="0" collapsed="false">
      <c r="A398" s="38" t="str">
        <f aca="false">IF(COUNTA($B398:$J398)=0,"","I"&amp;TEXT(ROW()-5,"000"))</f>
        <v/>
      </c>
      <c r="B398" s="39"/>
      <c r="C398" s="35"/>
      <c r="D398" s="35"/>
      <c r="E398" s="40"/>
      <c r="F398" s="35"/>
      <c r="G398" s="40"/>
      <c r="H398" s="35"/>
      <c r="I398" s="41"/>
      <c r="J398" s="35"/>
      <c r="K398" s="38" t="str">
        <f aca="false">IF($J398="Yes",IF(COUNTIF(Updates!$G$6:$G$305,$A398)&gt;0,"Logged","Not yet"),"")</f>
        <v/>
      </c>
      <c r="L398" s="42" t="str">
        <f aca="false">IF(COUNTA($B398:$J398)=0,"",IF(OR($B398="",$C398="",$D398="",$E398="",$H398="",$J398=""),"Fill in the starred columns",IF(COUNTIF(Products!$A$6:$A$55,$C398)=0,"Product not on Products sheet","")))</f>
        <v/>
      </c>
    </row>
    <row r="399" customFormat="false" ht="15" hidden="false" customHeight="true" outlineLevel="0" collapsed="false">
      <c r="A399" s="38" t="str">
        <f aca="false">IF(COUNTA($B399:$J399)=0,"","I"&amp;TEXT(ROW()-5,"000"))</f>
        <v/>
      </c>
      <c r="B399" s="39"/>
      <c r="C399" s="35"/>
      <c r="D399" s="35"/>
      <c r="E399" s="40"/>
      <c r="F399" s="35"/>
      <c r="G399" s="40"/>
      <c r="H399" s="35"/>
      <c r="I399" s="41"/>
      <c r="J399" s="35"/>
      <c r="K399" s="38" t="str">
        <f aca="false">IF($J399="Yes",IF(COUNTIF(Updates!$G$6:$G$305,$A399)&gt;0,"Logged","Not yet"),"")</f>
        <v/>
      </c>
      <c r="L399" s="42" t="str">
        <f aca="false">IF(COUNTA($B399:$J399)=0,"",IF(OR($B399="",$C399="",$D399="",$E399="",$H399="",$J399=""),"Fill in the starred columns",IF(COUNTIF(Products!$A$6:$A$55,$C399)=0,"Product not on Products sheet","")))</f>
        <v/>
      </c>
    </row>
    <row r="400" customFormat="false" ht="15" hidden="false" customHeight="true" outlineLevel="0" collapsed="false">
      <c r="A400" s="38" t="str">
        <f aca="false">IF(COUNTA($B400:$J400)=0,"","I"&amp;TEXT(ROW()-5,"000"))</f>
        <v/>
      </c>
      <c r="B400" s="39"/>
      <c r="C400" s="35"/>
      <c r="D400" s="35"/>
      <c r="E400" s="40"/>
      <c r="F400" s="35"/>
      <c r="G400" s="40"/>
      <c r="H400" s="35"/>
      <c r="I400" s="41"/>
      <c r="J400" s="35"/>
      <c r="K400" s="38" t="str">
        <f aca="false">IF($J400="Yes",IF(COUNTIF(Updates!$G$6:$G$305,$A400)&gt;0,"Logged","Not yet"),"")</f>
        <v/>
      </c>
      <c r="L400" s="42" t="str">
        <f aca="false">IF(COUNTA($B400:$J400)=0,"",IF(OR($B400="",$C400="",$D400="",$E400="",$H400="",$J400=""),"Fill in the starred columns",IF(COUNTIF(Products!$A$6:$A$55,$C400)=0,"Product not on Products sheet","")))</f>
        <v/>
      </c>
    </row>
    <row r="401" customFormat="false" ht="15" hidden="false" customHeight="true" outlineLevel="0" collapsed="false">
      <c r="A401" s="38" t="str">
        <f aca="false">IF(COUNTA($B401:$J401)=0,"","I"&amp;TEXT(ROW()-5,"000"))</f>
        <v/>
      </c>
      <c r="B401" s="39"/>
      <c r="C401" s="35"/>
      <c r="D401" s="35"/>
      <c r="E401" s="40"/>
      <c r="F401" s="35"/>
      <c r="G401" s="40"/>
      <c r="H401" s="35"/>
      <c r="I401" s="41"/>
      <c r="J401" s="35"/>
      <c r="K401" s="38" t="str">
        <f aca="false">IF($J401="Yes",IF(COUNTIF(Updates!$G$6:$G$305,$A401)&gt;0,"Logged","Not yet"),"")</f>
        <v/>
      </c>
      <c r="L401" s="42" t="str">
        <f aca="false">IF(COUNTA($B401:$J401)=0,"",IF(OR($B401="",$C401="",$D401="",$E401="",$H401="",$J401=""),"Fill in the starred columns",IF(COUNTIF(Products!$A$6:$A$55,$C401)=0,"Product not on Products sheet","")))</f>
        <v/>
      </c>
    </row>
    <row r="402" customFormat="false" ht="15" hidden="false" customHeight="true" outlineLevel="0" collapsed="false">
      <c r="A402" s="38" t="str">
        <f aca="false">IF(COUNTA($B402:$J402)=0,"","I"&amp;TEXT(ROW()-5,"000"))</f>
        <v/>
      </c>
      <c r="B402" s="39"/>
      <c r="C402" s="35"/>
      <c r="D402" s="35"/>
      <c r="E402" s="40"/>
      <c r="F402" s="35"/>
      <c r="G402" s="40"/>
      <c r="H402" s="35"/>
      <c r="I402" s="41"/>
      <c r="J402" s="35"/>
      <c r="K402" s="38" t="str">
        <f aca="false">IF($J402="Yes",IF(COUNTIF(Updates!$G$6:$G$305,$A402)&gt;0,"Logged","Not yet"),"")</f>
        <v/>
      </c>
      <c r="L402" s="42" t="str">
        <f aca="false">IF(COUNTA($B402:$J402)=0,"",IF(OR($B402="",$C402="",$D402="",$E402="",$H402="",$J402=""),"Fill in the starred columns",IF(COUNTIF(Products!$A$6:$A$55,$C402)=0,"Product not on Products sheet","")))</f>
        <v/>
      </c>
    </row>
    <row r="403" customFormat="false" ht="15" hidden="false" customHeight="true" outlineLevel="0" collapsed="false">
      <c r="A403" s="38" t="str">
        <f aca="false">IF(COUNTA($B403:$J403)=0,"","I"&amp;TEXT(ROW()-5,"000"))</f>
        <v/>
      </c>
      <c r="B403" s="39"/>
      <c r="C403" s="35"/>
      <c r="D403" s="35"/>
      <c r="E403" s="40"/>
      <c r="F403" s="35"/>
      <c r="G403" s="40"/>
      <c r="H403" s="35"/>
      <c r="I403" s="41"/>
      <c r="J403" s="35"/>
      <c r="K403" s="38" t="str">
        <f aca="false">IF($J403="Yes",IF(COUNTIF(Updates!$G$6:$G$305,$A403)&gt;0,"Logged","Not yet"),"")</f>
        <v/>
      </c>
      <c r="L403" s="42" t="str">
        <f aca="false">IF(COUNTA($B403:$J403)=0,"",IF(OR($B403="",$C403="",$D403="",$E403="",$H403="",$J403=""),"Fill in the starred columns",IF(COUNTIF(Products!$A$6:$A$55,$C403)=0,"Product not on Products sheet","")))</f>
        <v/>
      </c>
    </row>
    <row r="404" customFormat="false" ht="15" hidden="false" customHeight="true" outlineLevel="0" collapsed="false">
      <c r="A404" s="38" t="str">
        <f aca="false">IF(COUNTA($B404:$J404)=0,"","I"&amp;TEXT(ROW()-5,"000"))</f>
        <v/>
      </c>
      <c r="B404" s="39"/>
      <c r="C404" s="35"/>
      <c r="D404" s="35"/>
      <c r="E404" s="40"/>
      <c r="F404" s="35"/>
      <c r="G404" s="40"/>
      <c r="H404" s="35"/>
      <c r="I404" s="41"/>
      <c r="J404" s="35"/>
      <c r="K404" s="38" t="str">
        <f aca="false">IF($J404="Yes",IF(COUNTIF(Updates!$G$6:$G$305,$A404)&gt;0,"Logged","Not yet"),"")</f>
        <v/>
      </c>
      <c r="L404" s="42" t="str">
        <f aca="false">IF(COUNTA($B404:$J404)=0,"",IF(OR($B404="",$C404="",$D404="",$E404="",$H404="",$J404=""),"Fill in the starred columns",IF(COUNTIF(Products!$A$6:$A$55,$C404)=0,"Product not on Products sheet","")))</f>
        <v/>
      </c>
    </row>
    <row r="405" customFormat="false" ht="15" hidden="false" customHeight="true" outlineLevel="0" collapsed="false">
      <c r="A405" s="38" t="str">
        <f aca="false">IF(COUNTA($B405:$J405)=0,"","I"&amp;TEXT(ROW()-5,"000"))</f>
        <v/>
      </c>
      <c r="B405" s="39"/>
      <c r="C405" s="35"/>
      <c r="D405" s="35"/>
      <c r="E405" s="40"/>
      <c r="F405" s="35"/>
      <c r="G405" s="40"/>
      <c r="H405" s="35"/>
      <c r="I405" s="41"/>
      <c r="J405" s="35"/>
      <c r="K405" s="38" t="str">
        <f aca="false">IF($J405="Yes",IF(COUNTIF(Updates!$G$6:$G$305,$A405)&gt;0,"Logged","Not yet"),"")</f>
        <v/>
      </c>
      <c r="L405" s="42" t="str">
        <f aca="false">IF(COUNTA($B405:$J405)=0,"",IF(OR($B405="",$C405="",$D405="",$E405="",$H405="",$J405=""),"Fill in the starred columns",IF(COUNTIF(Products!$A$6:$A$55,$C405)=0,"Product not on Products sheet","")))</f>
        <v/>
      </c>
    </row>
    <row r="406" customFormat="false" ht="15" hidden="false" customHeight="true" outlineLevel="0" collapsed="false">
      <c r="A406" s="38" t="str">
        <f aca="false">IF(COUNTA($B406:$J406)=0,"","I"&amp;TEXT(ROW()-5,"000"))</f>
        <v/>
      </c>
      <c r="B406" s="39"/>
      <c r="C406" s="35"/>
      <c r="D406" s="35"/>
      <c r="E406" s="40"/>
      <c r="F406" s="35"/>
      <c r="G406" s="40"/>
      <c r="H406" s="35"/>
      <c r="I406" s="41"/>
      <c r="J406" s="35"/>
      <c r="K406" s="38" t="str">
        <f aca="false">IF($J406="Yes",IF(COUNTIF(Updates!$G$6:$G$305,$A406)&gt;0,"Logged","Not yet"),"")</f>
        <v/>
      </c>
      <c r="L406" s="42" t="str">
        <f aca="false">IF(COUNTA($B406:$J406)=0,"",IF(OR($B406="",$C406="",$D406="",$E406="",$H406="",$J406=""),"Fill in the starred columns",IF(COUNTIF(Products!$A$6:$A$55,$C406)=0,"Product not on Products sheet","")))</f>
        <v/>
      </c>
    </row>
    <row r="407" customFormat="false" ht="15" hidden="false" customHeight="true" outlineLevel="0" collapsed="false">
      <c r="A407" s="38" t="str">
        <f aca="false">IF(COUNTA($B407:$J407)=0,"","I"&amp;TEXT(ROW()-5,"000"))</f>
        <v/>
      </c>
      <c r="B407" s="39"/>
      <c r="C407" s="35"/>
      <c r="D407" s="35"/>
      <c r="E407" s="40"/>
      <c r="F407" s="35"/>
      <c r="G407" s="40"/>
      <c r="H407" s="35"/>
      <c r="I407" s="41"/>
      <c r="J407" s="35"/>
      <c r="K407" s="38" t="str">
        <f aca="false">IF($J407="Yes",IF(COUNTIF(Updates!$G$6:$G$305,$A407)&gt;0,"Logged","Not yet"),"")</f>
        <v/>
      </c>
      <c r="L407" s="42" t="str">
        <f aca="false">IF(COUNTA($B407:$J407)=0,"",IF(OR($B407="",$C407="",$D407="",$E407="",$H407="",$J407=""),"Fill in the starred columns",IF(COUNTIF(Products!$A$6:$A$55,$C407)=0,"Product not on Products sheet","")))</f>
        <v/>
      </c>
    </row>
    <row r="408" customFormat="false" ht="15" hidden="false" customHeight="true" outlineLevel="0" collapsed="false">
      <c r="A408" s="38" t="str">
        <f aca="false">IF(COUNTA($B408:$J408)=0,"","I"&amp;TEXT(ROW()-5,"000"))</f>
        <v/>
      </c>
      <c r="B408" s="39"/>
      <c r="C408" s="35"/>
      <c r="D408" s="35"/>
      <c r="E408" s="40"/>
      <c r="F408" s="35"/>
      <c r="G408" s="40"/>
      <c r="H408" s="35"/>
      <c r="I408" s="41"/>
      <c r="J408" s="35"/>
      <c r="K408" s="38" t="str">
        <f aca="false">IF($J408="Yes",IF(COUNTIF(Updates!$G$6:$G$305,$A408)&gt;0,"Logged","Not yet"),"")</f>
        <v/>
      </c>
      <c r="L408" s="42" t="str">
        <f aca="false">IF(COUNTA($B408:$J408)=0,"",IF(OR($B408="",$C408="",$D408="",$E408="",$H408="",$J408=""),"Fill in the starred columns",IF(COUNTIF(Products!$A$6:$A$55,$C408)=0,"Product not on Products sheet","")))</f>
        <v/>
      </c>
    </row>
    <row r="409" customFormat="false" ht="15" hidden="false" customHeight="true" outlineLevel="0" collapsed="false">
      <c r="A409" s="38" t="str">
        <f aca="false">IF(COUNTA($B409:$J409)=0,"","I"&amp;TEXT(ROW()-5,"000"))</f>
        <v/>
      </c>
      <c r="B409" s="39"/>
      <c r="C409" s="35"/>
      <c r="D409" s="35"/>
      <c r="E409" s="40"/>
      <c r="F409" s="35"/>
      <c r="G409" s="40"/>
      <c r="H409" s="35"/>
      <c r="I409" s="41"/>
      <c r="J409" s="35"/>
      <c r="K409" s="38" t="str">
        <f aca="false">IF($J409="Yes",IF(COUNTIF(Updates!$G$6:$G$305,$A409)&gt;0,"Logged","Not yet"),"")</f>
        <v/>
      </c>
      <c r="L409" s="42" t="str">
        <f aca="false">IF(COUNTA($B409:$J409)=0,"",IF(OR($B409="",$C409="",$D409="",$E409="",$H409="",$J409=""),"Fill in the starred columns",IF(COUNTIF(Products!$A$6:$A$55,$C409)=0,"Product not on Products sheet","")))</f>
        <v/>
      </c>
    </row>
    <row r="410" customFormat="false" ht="15" hidden="false" customHeight="true" outlineLevel="0" collapsed="false">
      <c r="A410" s="38" t="str">
        <f aca="false">IF(COUNTA($B410:$J410)=0,"","I"&amp;TEXT(ROW()-5,"000"))</f>
        <v/>
      </c>
      <c r="B410" s="39"/>
      <c r="C410" s="35"/>
      <c r="D410" s="35"/>
      <c r="E410" s="40"/>
      <c r="F410" s="35"/>
      <c r="G410" s="40"/>
      <c r="H410" s="35"/>
      <c r="I410" s="41"/>
      <c r="J410" s="35"/>
      <c r="K410" s="38" t="str">
        <f aca="false">IF($J410="Yes",IF(COUNTIF(Updates!$G$6:$G$305,$A410)&gt;0,"Logged","Not yet"),"")</f>
        <v/>
      </c>
      <c r="L410" s="42" t="str">
        <f aca="false">IF(COUNTA($B410:$J410)=0,"",IF(OR($B410="",$C410="",$D410="",$E410="",$H410="",$J410=""),"Fill in the starred columns",IF(COUNTIF(Products!$A$6:$A$55,$C410)=0,"Product not on Products sheet","")))</f>
        <v/>
      </c>
    </row>
    <row r="411" customFormat="false" ht="15" hidden="false" customHeight="true" outlineLevel="0" collapsed="false">
      <c r="A411" s="38" t="str">
        <f aca="false">IF(COUNTA($B411:$J411)=0,"","I"&amp;TEXT(ROW()-5,"000"))</f>
        <v/>
      </c>
      <c r="B411" s="39"/>
      <c r="C411" s="35"/>
      <c r="D411" s="35"/>
      <c r="E411" s="40"/>
      <c r="F411" s="35"/>
      <c r="G411" s="40"/>
      <c r="H411" s="35"/>
      <c r="I411" s="41"/>
      <c r="J411" s="35"/>
      <c r="K411" s="38" t="str">
        <f aca="false">IF($J411="Yes",IF(COUNTIF(Updates!$G$6:$G$305,$A411)&gt;0,"Logged","Not yet"),"")</f>
        <v/>
      </c>
      <c r="L411" s="42" t="str">
        <f aca="false">IF(COUNTA($B411:$J411)=0,"",IF(OR($B411="",$C411="",$D411="",$E411="",$H411="",$J411=""),"Fill in the starred columns",IF(COUNTIF(Products!$A$6:$A$55,$C411)=0,"Product not on Products sheet","")))</f>
        <v/>
      </c>
    </row>
    <row r="412" customFormat="false" ht="15" hidden="false" customHeight="true" outlineLevel="0" collapsed="false">
      <c r="A412" s="38" t="str">
        <f aca="false">IF(COUNTA($B412:$J412)=0,"","I"&amp;TEXT(ROW()-5,"000"))</f>
        <v/>
      </c>
      <c r="B412" s="39"/>
      <c r="C412" s="35"/>
      <c r="D412" s="35"/>
      <c r="E412" s="40"/>
      <c r="F412" s="35"/>
      <c r="G412" s="40"/>
      <c r="H412" s="35"/>
      <c r="I412" s="41"/>
      <c r="J412" s="35"/>
      <c r="K412" s="38" t="str">
        <f aca="false">IF($J412="Yes",IF(COUNTIF(Updates!$G$6:$G$305,$A412)&gt;0,"Logged","Not yet"),"")</f>
        <v/>
      </c>
      <c r="L412" s="42" t="str">
        <f aca="false">IF(COUNTA($B412:$J412)=0,"",IF(OR($B412="",$C412="",$D412="",$E412="",$H412="",$J412=""),"Fill in the starred columns",IF(COUNTIF(Products!$A$6:$A$55,$C412)=0,"Product not on Products sheet","")))</f>
        <v/>
      </c>
    </row>
    <row r="413" customFormat="false" ht="15" hidden="false" customHeight="true" outlineLevel="0" collapsed="false">
      <c r="A413" s="38" t="str">
        <f aca="false">IF(COUNTA($B413:$J413)=0,"","I"&amp;TEXT(ROW()-5,"000"))</f>
        <v/>
      </c>
      <c r="B413" s="39"/>
      <c r="C413" s="35"/>
      <c r="D413" s="35"/>
      <c r="E413" s="40"/>
      <c r="F413" s="35"/>
      <c r="G413" s="40"/>
      <c r="H413" s="35"/>
      <c r="I413" s="41"/>
      <c r="J413" s="35"/>
      <c r="K413" s="38" t="str">
        <f aca="false">IF($J413="Yes",IF(COUNTIF(Updates!$G$6:$G$305,$A413)&gt;0,"Logged","Not yet"),"")</f>
        <v/>
      </c>
      <c r="L413" s="42" t="str">
        <f aca="false">IF(COUNTA($B413:$J413)=0,"",IF(OR($B413="",$C413="",$D413="",$E413="",$H413="",$J413=""),"Fill in the starred columns",IF(COUNTIF(Products!$A$6:$A$55,$C413)=0,"Product not on Products sheet","")))</f>
        <v/>
      </c>
    </row>
    <row r="414" customFormat="false" ht="15" hidden="false" customHeight="true" outlineLevel="0" collapsed="false">
      <c r="A414" s="38" t="str">
        <f aca="false">IF(COUNTA($B414:$J414)=0,"","I"&amp;TEXT(ROW()-5,"000"))</f>
        <v/>
      </c>
      <c r="B414" s="39"/>
      <c r="C414" s="35"/>
      <c r="D414" s="35"/>
      <c r="E414" s="40"/>
      <c r="F414" s="35"/>
      <c r="G414" s="40"/>
      <c r="H414" s="35"/>
      <c r="I414" s="41"/>
      <c r="J414" s="35"/>
      <c r="K414" s="38" t="str">
        <f aca="false">IF($J414="Yes",IF(COUNTIF(Updates!$G$6:$G$305,$A414)&gt;0,"Logged","Not yet"),"")</f>
        <v/>
      </c>
      <c r="L414" s="42" t="str">
        <f aca="false">IF(COUNTA($B414:$J414)=0,"",IF(OR($B414="",$C414="",$D414="",$E414="",$H414="",$J414=""),"Fill in the starred columns",IF(COUNTIF(Products!$A$6:$A$55,$C414)=0,"Product not on Products sheet","")))</f>
        <v/>
      </c>
    </row>
    <row r="415" customFormat="false" ht="15" hidden="false" customHeight="true" outlineLevel="0" collapsed="false">
      <c r="A415" s="38" t="str">
        <f aca="false">IF(COUNTA($B415:$J415)=0,"","I"&amp;TEXT(ROW()-5,"000"))</f>
        <v/>
      </c>
      <c r="B415" s="39"/>
      <c r="C415" s="35"/>
      <c r="D415" s="35"/>
      <c r="E415" s="40"/>
      <c r="F415" s="35"/>
      <c r="G415" s="40"/>
      <c r="H415" s="35"/>
      <c r="I415" s="41"/>
      <c r="J415" s="35"/>
      <c r="K415" s="38" t="str">
        <f aca="false">IF($J415="Yes",IF(COUNTIF(Updates!$G$6:$G$305,$A415)&gt;0,"Logged","Not yet"),"")</f>
        <v/>
      </c>
      <c r="L415" s="42" t="str">
        <f aca="false">IF(COUNTA($B415:$J415)=0,"",IF(OR($B415="",$C415="",$D415="",$E415="",$H415="",$J415=""),"Fill in the starred columns",IF(COUNTIF(Products!$A$6:$A$55,$C415)=0,"Product not on Products sheet","")))</f>
        <v/>
      </c>
    </row>
    <row r="416" customFormat="false" ht="15" hidden="false" customHeight="true" outlineLevel="0" collapsed="false">
      <c r="A416" s="38" t="str">
        <f aca="false">IF(COUNTA($B416:$J416)=0,"","I"&amp;TEXT(ROW()-5,"000"))</f>
        <v/>
      </c>
      <c r="B416" s="39"/>
      <c r="C416" s="35"/>
      <c r="D416" s="35"/>
      <c r="E416" s="40"/>
      <c r="F416" s="35"/>
      <c r="G416" s="40"/>
      <c r="H416" s="35"/>
      <c r="I416" s="41"/>
      <c r="J416" s="35"/>
      <c r="K416" s="38" t="str">
        <f aca="false">IF($J416="Yes",IF(COUNTIF(Updates!$G$6:$G$305,$A416)&gt;0,"Logged","Not yet"),"")</f>
        <v/>
      </c>
      <c r="L416" s="42" t="str">
        <f aca="false">IF(COUNTA($B416:$J416)=0,"",IF(OR($B416="",$C416="",$D416="",$E416="",$H416="",$J416=""),"Fill in the starred columns",IF(COUNTIF(Products!$A$6:$A$55,$C416)=0,"Product not on Products sheet","")))</f>
        <v/>
      </c>
    </row>
    <row r="417" customFormat="false" ht="15" hidden="false" customHeight="true" outlineLevel="0" collapsed="false">
      <c r="A417" s="38" t="str">
        <f aca="false">IF(COUNTA($B417:$J417)=0,"","I"&amp;TEXT(ROW()-5,"000"))</f>
        <v/>
      </c>
      <c r="B417" s="39"/>
      <c r="C417" s="35"/>
      <c r="D417" s="35"/>
      <c r="E417" s="40"/>
      <c r="F417" s="35"/>
      <c r="G417" s="40"/>
      <c r="H417" s="35"/>
      <c r="I417" s="41"/>
      <c r="J417" s="35"/>
      <c r="K417" s="38" t="str">
        <f aca="false">IF($J417="Yes",IF(COUNTIF(Updates!$G$6:$G$305,$A417)&gt;0,"Logged","Not yet"),"")</f>
        <v/>
      </c>
      <c r="L417" s="42" t="str">
        <f aca="false">IF(COUNTA($B417:$J417)=0,"",IF(OR($B417="",$C417="",$D417="",$E417="",$H417="",$J417=""),"Fill in the starred columns",IF(COUNTIF(Products!$A$6:$A$55,$C417)=0,"Product not on Products sheet","")))</f>
        <v/>
      </c>
    </row>
    <row r="418" customFormat="false" ht="15" hidden="false" customHeight="true" outlineLevel="0" collapsed="false">
      <c r="A418" s="38" t="str">
        <f aca="false">IF(COUNTA($B418:$J418)=0,"","I"&amp;TEXT(ROW()-5,"000"))</f>
        <v/>
      </c>
      <c r="B418" s="39"/>
      <c r="C418" s="35"/>
      <c r="D418" s="35"/>
      <c r="E418" s="40"/>
      <c r="F418" s="35"/>
      <c r="G418" s="40"/>
      <c r="H418" s="35"/>
      <c r="I418" s="41"/>
      <c r="J418" s="35"/>
      <c r="K418" s="38" t="str">
        <f aca="false">IF($J418="Yes",IF(COUNTIF(Updates!$G$6:$G$305,$A418)&gt;0,"Logged","Not yet"),"")</f>
        <v/>
      </c>
      <c r="L418" s="42" t="str">
        <f aca="false">IF(COUNTA($B418:$J418)=0,"",IF(OR($B418="",$C418="",$D418="",$E418="",$H418="",$J418=""),"Fill in the starred columns",IF(COUNTIF(Products!$A$6:$A$55,$C418)=0,"Product not on Products sheet","")))</f>
        <v/>
      </c>
    </row>
    <row r="419" customFormat="false" ht="15" hidden="false" customHeight="true" outlineLevel="0" collapsed="false">
      <c r="A419" s="38" t="str">
        <f aca="false">IF(COUNTA($B419:$J419)=0,"","I"&amp;TEXT(ROW()-5,"000"))</f>
        <v/>
      </c>
      <c r="B419" s="39"/>
      <c r="C419" s="35"/>
      <c r="D419" s="35"/>
      <c r="E419" s="40"/>
      <c r="F419" s="35"/>
      <c r="G419" s="40"/>
      <c r="H419" s="35"/>
      <c r="I419" s="41"/>
      <c r="J419" s="35"/>
      <c r="K419" s="38" t="str">
        <f aca="false">IF($J419="Yes",IF(COUNTIF(Updates!$G$6:$G$305,$A419)&gt;0,"Logged","Not yet"),"")</f>
        <v/>
      </c>
      <c r="L419" s="42" t="str">
        <f aca="false">IF(COUNTA($B419:$J419)=0,"",IF(OR($B419="",$C419="",$D419="",$E419="",$H419="",$J419=""),"Fill in the starred columns",IF(COUNTIF(Products!$A$6:$A$55,$C419)=0,"Product not on Products sheet","")))</f>
        <v/>
      </c>
    </row>
    <row r="420" customFormat="false" ht="15" hidden="false" customHeight="true" outlineLevel="0" collapsed="false">
      <c r="A420" s="38" t="str">
        <f aca="false">IF(COUNTA($B420:$J420)=0,"","I"&amp;TEXT(ROW()-5,"000"))</f>
        <v/>
      </c>
      <c r="B420" s="39"/>
      <c r="C420" s="35"/>
      <c r="D420" s="35"/>
      <c r="E420" s="40"/>
      <c r="F420" s="35"/>
      <c r="G420" s="40"/>
      <c r="H420" s="35"/>
      <c r="I420" s="41"/>
      <c r="J420" s="35"/>
      <c r="K420" s="38" t="str">
        <f aca="false">IF($J420="Yes",IF(COUNTIF(Updates!$G$6:$G$305,$A420)&gt;0,"Logged","Not yet"),"")</f>
        <v/>
      </c>
      <c r="L420" s="42" t="str">
        <f aca="false">IF(COUNTA($B420:$J420)=0,"",IF(OR($B420="",$C420="",$D420="",$E420="",$H420="",$J420=""),"Fill in the starred columns",IF(COUNTIF(Products!$A$6:$A$55,$C420)=0,"Product not on Products sheet","")))</f>
        <v/>
      </c>
    </row>
    <row r="421" customFormat="false" ht="15" hidden="false" customHeight="true" outlineLevel="0" collapsed="false">
      <c r="A421" s="38" t="str">
        <f aca="false">IF(COUNTA($B421:$J421)=0,"","I"&amp;TEXT(ROW()-5,"000"))</f>
        <v/>
      </c>
      <c r="B421" s="39"/>
      <c r="C421" s="35"/>
      <c r="D421" s="35"/>
      <c r="E421" s="40"/>
      <c r="F421" s="35"/>
      <c r="G421" s="40"/>
      <c r="H421" s="35"/>
      <c r="I421" s="41"/>
      <c r="J421" s="35"/>
      <c r="K421" s="38" t="str">
        <f aca="false">IF($J421="Yes",IF(COUNTIF(Updates!$G$6:$G$305,$A421)&gt;0,"Logged","Not yet"),"")</f>
        <v/>
      </c>
      <c r="L421" s="42" t="str">
        <f aca="false">IF(COUNTA($B421:$J421)=0,"",IF(OR($B421="",$C421="",$D421="",$E421="",$H421="",$J421=""),"Fill in the starred columns",IF(COUNTIF(Products!$A$6:$A$55,$C421)=0,"Product not on Products sheet","")))</f>
        <v/>
      </c>
    </row>
    <row r="422" customFormat="false" ht="15" hidden="false" customHeight="true" outlineLevel="0" collapsed="false">
      <c r="A422" s="38" t="str">
        <f aca="false">IF(COUNTA($B422:$J422)=0,"","I"&amp;TEXT(ROW()-5,"000"))</f>
        <v/>
      </c>
      <c r="B422" s="39"/>
      <c r="C422" s="35"/>
      <c r="D422" s="35"/>
      <c r="E422" s="40"/>
      <c r="F422" s="35"/>
      <c r="G422" s="40"/>
      <c r="H422" s="35"/>
      <c r="I422" s="41"/>
      <c r="J422" s="35"/>
      <c r="K422" s="38" t="str">
        <f aca="false">IF($J422="Yes",IF(COUNTIF(Updates!$G$6:$G$305,$A422)&gt;0,"Logged","Not yet"),"")</f>
        <v/>
      </c>
      <c r="L422" s="42" t="str">
        <f aca="false">IF(COUNTA($B422:$J422)=0,"",IF(OR($B422="",$C422="",$D422="",$E422="",$H422="",$J422=""),"Fill in the starred columns",IF(COUNTIF(Products!$A$6:$A$55,$C422)=0,"Product not on Products sheet","")))</f>
        <v/>
      </c>
    </row>
    <row r="423" customFormat="false" ht="15" hidden="false" customHeight="true" outlineLevel="0" collapsed="false">
      <c r="A423" s="38" t="str">
        <f aca="false">IF(COUNTA($B423:$J423)=0,"","I"&amp;TEXT(ROW()-5,"000"))</f>
        <v/>
      </c>
      <c r="B423" s="39"/>
      <c r="C423" s="35"/>
      <c r="D423" s="35"/>
      <c r="E423" s="40"/>
      <c r="F423" s="35"/>
      <c r="G423" s="40"/>
      <c r="H423" s="35"/>
      <c r="I423" s="41"/>
      <c r="J423" s="35"/>
      <c r="K423" s="38" t="str">
        <f aca="false">IF($J423="Yes",IF(COUNTIF(Updates!$G$6:$G$305,$A423)&gt;0,"Logged","Not yet"),"")</f>
        <v/>
      </c>
      <c r="L423" s="42" t="str">
        <f aca="false">IF(COUNTA($B423:$J423)=0,"",IF(OR($B423="",$C423="",$D423="",$E423="",$H423="",$J423=""),"Fill in the starred columns",IF(COUNTIF(Products!$A$6:$A$55,$C423)=0,"Product not on Products sheet","")))</f>
        <v/>
      </c>
    </row>
    <row r="424" customFormat="false" ht="15" hidden="false" customHeight="true" outlineLevel="0" collapsed="false">
      <c r="A424" s="38" t="str">
        <f aca="false">IF(COUNTA($B424:$J424)=0,"","I"&amp;TEXT(ROW()-5,"000"))</f>
        <v/>
      </c>
      <c r="B424" s="39"/>
      <c r="C424" s="35"/>
      <c r="D424" s="35"/>
      <c r="E424" s="40"/>
      <c r="F424" s="35"/>
      <c r="G424" s="40"/>
      <c r="H424" s="35"/>
      <c r="I424" s="41"/>
      <c r="J424" s="35"/>
      <c r="K424" s="38" t="str">
        <f aca="false">IF($J424="Yes",IF(COUNTIF(Updates!$G$6:$G$305,$A424)&gt;0,"Logged","Not yet"),"")</f>
        <v/>
      </c>
      <c r="L424" s="42" t="str">
        <f aca="false">IF(COUNTA($B424:$J424)=0,"",IF(OR($B424="",$C424="",$D424="",$E424="",$H424="",$J424=""),"Fill in the starred columns",IF(COUNTIF(Products!$A$6:$A$55,$C424)=0,"Product not on Products sheet","")))</f>
        <v/>
      </c>
    </row>
    <row r="425" customFormat="false" ht="15" hidden="false" customHeight="true" outlineLevel="0" collapsed="false">
      <c r="A425" s="38" t="str">
        <f aca="false">IF(COUNTA($B425:$J425)=0,"","I"&amp;TEXT(ROW()-5,"000"))</f>
        <v/>
      </c>
      <c r="B425" s="39"/>
      <c r="C425" s="35"/>
      <c r="D425" s="35"/>
      <c r="E425" s="40"/>
      <c r="F425" s="35"/>
      <c r="G425" s="40"/>
      <c r="H425" s="35"/>
      <c r="I425" s="41"/>
      <c r="J425" s="35"/>
      <c r="K425" s="38" t="str">
        <f aca="false">IF($J425="Yes",IF(COUNTIF(Updates!$G$6:$G$305,$A425)&gt;0,"Logged","Not yet"),"")</f>
        <v/>
      </c>
      <c r="L425" s="42" t="str">
        <f aca="false">IF(COUNTA($B425:$J425)=0,"",IF(OR($B425="",$C425="",$D425="",$E425="",$H425="",$J425=""),"Fill in the starred columns",IF(COUNTIF(Products!$A$6:$A$55,$C425)=0,"Product not on Products sheet","")))</f>
        <v/>
      </c>
    </row>
    <row r="426" customFormat="false" ht="15" hidden="false" customHeight="true" outlineLevel="0" collapsed="false">
      <c r="A426" s="38" t="str">
        <f aca="false">IF(COUNTA($B426:$J426)=0,"","I"&amp;TEXT(ROW()-5,"000"))</f>
        <v/>
      </c>
      <c r="B426" s="39"/>
      <c r="C426" s="35"/>
      <c r="D426" s="35"/>
      <c r="E426" s="40"/>
      <c r="F426" s="35"/>
      <c r="G426" s="40"/>
      <c r="H426" s="35"/>
      <c r="I426" s="41"/>
      <c r="J426" s="35"/>
      <c r="K426" s="38" t="str">
        <f aca="false">IF($J426="Yes",IF(COUNTIF(Updates!$G$6:$G$305,$A426)&gt;0,"Logged","Not yet"),"")</f>
        <v/>
      </c>
      <c r="L426" s="42" t="str">
        <f aca="false">IF(COUNTA($B426:$J426)=0,"",IF(OR($B426="",$C426="",$D426="",$E426="",$H426="",$J426=""),"Fill in the starred columns",IF(COUNTIF(Products!$A$6:$A$55,$C426)=0,"Product not on Products sheet","")))</f>
        <v/>
      </c>
    </row>
    <row r="427" customFormat="false" ht="15" hidden="false" customHeight="true" outlineLevel="0" collapsed="false">
      <c r="A427" s="38" t="str">
        <f aca="false">IF(COUNTA($B427:$J427)=0,"","I"&amp;TEXT(ROW()-5,"000"))</f>
        <v/>
      </c>
      <c r="B427" s="39"/>
      <c r="C427" s="35"/>
      <c r="D427" s="35"/>
      <c r="E427" s="40"/>
      <c r="F427" s="35"/>
      <c r="G427" s="40"/>
      <c r="H427" s="35"/>
      <c r="I427" s="41"/>
      <c r="J427" s="35"/>
      <c r="K427" s="38" t="str">
        <f aca="false">IF($J427="Yes",IF(COUNTIF(Updates!$G$6:$G$305,$A427)&gt;0,"Logged","Not yet"),"")</f>
        <v/>
      </c>
      <c r="L427" s="42" t="str">
        <f aca="false">IF(COUNTA($B427:$J427)=0,"",IF(OR($B427="",$C427="",$D427="",$E427="",$H427="",$J427=""),"Fill in the starred columns",IF(COUNTIF(Products!$A$6:$A$55,$C427)=0,"Product not on Products sheet","")))</f>
        <v/>
      </c>
    </row>
    <row r="428" customFormat="false" ht="15" hidden="false" customHeight="true" outlineLevel="0" collapsed="false">
      <c r="A428" s="38" t="str">
        <f aca="false">IF(COUNTA($B428:$J428)=0,"","I"&amp;TEXT(ROW()-5,"000"))</f>
        <v/>
      </c>
      <c r="B428" s="39"/>
      <c r="C428" s="35"/>
      <c r="D428" s="35"/>
      <c r="E428" s="40"/>
      <c r="F428" s="35"/>
      <c r="G428" s="40"/>
      <c r="H428" s="35"/>
      <c r="I428" s="41"/>
      <c r="J428" s="35"/>
      <c r="K428" s="38" t="str">
        <f aca="false">IF($J428="Yes",IF(COUNTIF(Updates!$G$6:$G$305,$A428)&gt;0,"Logged","Not yet"),"")</f>
        <v/>
      </c>
      <c r="L428" s="42" t="str">
        <f aca="false">IF(COUNTA($B428:$J428)=0,"",IF(OR($B428="",$C428="",$D428="",$E428="",$H428="",$J428=""),"Fill in the starred columns",IF(COUNTIF(Products!$A$6:$A$55,$C428)=0,"Product not on Products sheet","")))</f>
        <v/>
      </c>
    </row>
    <row r="429" customFormat="false" ht="15" hidden="false" customHeight="true" outlineLevel="0" collapsed="false">
      <c r="A429" s="38" t="str">
        <f aca="false">IF(COUNTA($B429:$J429)=0,"","I"&amp;TEXT(ROW()-5,"000"))</f>
        <v/>
      </c>
      <c r="B429" s="39"/>
      <c r="C429" s="35"/>
      <c r="D429" s="35"/>
      <c r="E429" s="40"/>
      <c r="F429" s="35"/>
      <c r="G429" s="40"/>
      <c r="H429" s="35"/>
      <c r="I429" s="41"/>
      <c r="J429" s="35"/>
      <c r="K429" s="38" t="str">
        <f aca="false">IF($J429="Yes",IF(COUNTIF(Updates!$G$6:$G$305,$A429)&gt;0,"Logged","Not yet"),"")</f>
        <v/>
      </c>
      <c r="L429" s="42" t="str">
        <f aca="false">IF(COUNTA($B429:$J429)=0,"",IF(OR($B429="",$C429="",$D429="",$E429="",$H429="",$J429=""),"Fill in the starred columns",IF(COUNTIF(Products!$A$6:$A$55,$C429)=0,"Product not on Products sheet","")))</f>
        <v/>
      </c>
    </row>
    <row r="430" customFormat="false" ht="15" hidden="false" customHeight="true" outlineLevel="0" collapsed="false">
      <c r="A430" s="38" t="str">
        <f aca="false">IF(COUNTA($B430:$J430)=0,"","I"&amp;TEXT(ROW()-5,"000"))</f>
        <v/>
      </c>
      <c r="B430" s="39"/>
      <c r="C430" s="35"/>
      <c r="D430" s="35"/>
      <c r="E430" s="40"/>
      <c r="F430" s="35"/>
      <c r="G430" s="40"/>
      <c r="H430" s="35"/>
      <c r="I430" s="41"/>
      <c r="J430" s="35"/>
      <c r="K430" s="38" t="str">
        <f aca="false">IF($J430="Yes",IF(COUNTIF(Updates!$G$6:$G$305,$A430)&gt;0,"Logged","Not yet"),"")</f>
        <v/>
      </c>
      <c r="L430" s="42" t="str">
        <f aca="false">IF(COUNTA($B430:$J430)=0,"",IF(OR($B430="",$C430="",$D430="",$E430="",$H430="",$J430=""),"Fill in the starred columns",IF(COUNTIF(Products!$A$6:$A$55,$C430)=0,"Product not on Products sheet","")))</f>
        <v/>
      </c>
    </row>
    <row r="431" customFormat="false" ht="15" hidden="false" customHeight="true" outlineLevel="0" collapsed="false">
      <c r="A431" s="38" t="str">
        <f aca="false">IF(COUNTA($B431:$J431)=0,"","I"&amp;TEXT(ROW()-5,"000"))</f>
        <v/>
      </c>
      <c r="B431" s="39"/>
      <c r="C431" s="35"/>
      <c r="D431" s="35"/>
      <c r="E431" s="40"/>
      <c r="F431" s="35"/>
      <c r="G431" s="40"/>
      <c r="H431" s="35"/>
      <c r="I431" s="41"/>
      <c r="J431" s="35"/>
      <c r="K431" s="38" t="str">
        <f aca="false">IF($J431="Yes",IF(COUNTIF(Updates!$G$6:$G$305,$A431)&gt;0,"Logged","Not yet"),"")</f>
        <v/>
      </c>
      <c r="L431" s="42" t="str">
        <f aca="false">IF(COUNTA($B431:$J431)=0,"",IF(OR($B431="",$C431="",$D431="",$E431="",$H431="",$J431=""),"Fill in the starred columns",IF(COUNTIF(Products!$A$6:$A$55,$C431)=0,"Product not on Products sheet","")))</f>
        <v/>
      </c>
    </row>
    <row r="432" customFormat="false" ht="15" hidden="false" customHeight="true" outlineLevel="0" collapsed="false">
      <c r="A432" s="38" t="str">
        <f aca="false">IF(COUNTA($B432:$J432)=0,"","I"&amp;TEXT(ROW()-5,"000"))</f>
        <v/>
      </c>
      <c r="B432" s="39"/>
      <c r="C432" s="35"/>
      <c r="D432" s="35"/>
      <c r="E432" s="40"/>
      <c r="F432" s="35"/>
      <c r="G432" s="40"/>
      <c r="H432" s="35"/>
      <c r="I432" s="41"/>
      <c r="J432" s="35"/>
      <c r="K432" s="38" t="str">
        <f aca="false">IF($J432="Yes",IF(COUNTIF(Updates!$G$6:$G$305,$A432)&gt;0,"Logged","Not yet"),"")</f>
        <v/>
      </c>
      <c r="L432" s="42" t="str">
        <f aca="false">IF(COUNTA($B432:$J432)=0,"",IF(OR($B432="",$C432="",$D432="",$E432="",$H432="",$J432=""),"Fill in the starred columns",IF(COUNTIF(Products!$A$6:$A$55,$C432)=0,"Product not on Products sheet","")))</f>
        <v/>
      </c>
    </row>
    <row r="433" customFormat="false" ht="15" hidden="false" customHeight="true" outlineLevel="0" collapsed="false">
      <c r="A433" s="38" t="str">
        <f aca="false">IF(COUNTA($B433:$J433)=0,"","I"&amp;TEXT(ROW()-5,"000"))</f>
        <v/>
      </c>
      <c r="B433" s="39"/>
      <c r="C433" s="35"/>
      <c r="D433" s="35"/>
      <c r="E433" s="40"/>
      <c r="F433" s="35"/>
      <c r="G433" s="40"/>
      <c r="H433" s="35"/>
      <c r="I433" s="41"/>
      <c r="J433" s="35"/>
      <c r="K433" s="38" t="str">
        <f aca="false">IF($J433="Yes",IF(COUNTIF(Updates!$G$6:$G$305,$A433)&gt;0,"Logged","Not yet"),"")</f>
        <v/>
      </c>
      <c r="L433" s="42" t="str">
        <f aca="false">IF(COUNTA($B433:$J433)=0,"",IF(OR($B433="",$C433="",$D433="",$E433="",$H433="",$J433=""),"Fill in the starred columns",IF(COUNTIF(Products!$A$6:$A$55,$C433)=0,"Product not on Products sheet","")))</f>
        <v/>
      </c>
    </row>
    <row r="434" customFormat="false" ht="15" hidden="false" customHeight="true" outlineLevel="0" collapsed="false">
      <c r="A434" s="38" t="str">
        <f aca="false">IF(COUNTA($B434:$J434)=0,"","I"&amp;TEXT(ROW()-5,"000"))</f>
        <v/>
      </c>
      <c r="B434" s="39"/>
      <c r="C434" s="35"/>
      <c r="D434" s="35"/>
      <c r="E434" s="40"/>
      <c r="F434" s="35"/>
      <c r="G434" s="40"/>
      <c r="H434" s="35"/>
      <c r="I434" s="41"/>
      <c r="J434" s="35"/>
      <c r="K434" s="38" t="str">
        <f aca="false">IF($J434="Yes",IF(COUNTIF(Updates!$G$6:$G$305,$A434)&gt;0,"Logged","Not yet"),"")</f>
        <v/>
      </c>
      <c r="L434" s="42" t="str">
        <f aca="false">IF(COUNTA($B434:$J434)=0,"",IF(OR($B434="",$C434="",$D434="",$E434="",$H434="",$J434=""),"Fill in the starred columns",IF(COUNTIF(Products!$A$6:$A$55,$C434)=0,"Product not on Products sheet","")))</f>
        <v/>
      </c>
    </row>
    <row r="435" customFormat="false" ht="15" hidden="false" customHeight="true" outlineLevel="0" collapsed="false">
      <c r="A435" s="38" t="str">
        <f aca="false">IF(COUNTA($B435:$J435)=0,"","I"&amp;TEXT(ROW()-5,"000"))</f>
        <v/>
      </c>
      <c r="B435" s="39"/>
      <c r="C435" s="35"/>
      <c r="D435" s="35"/>
      <c r="E435" s="40"/>
      <c r="F435" s="35"/>
      <c r="G435" s="40"/>
      <c r="H435" s="35"/>
      <c r="I435" s="41"/>
      <c r="J435" s="35"/>
      <c r="K435" s="38" t="str">
        <f aca="false">IF($J435="Yes",IF(COUNTIF(Updates!$G$6:$G$305,$A435)&gt;0,"Logged","Not yet"),"")</f>
        <v/>
      </c>
      <c r="L435" s="42" t="str">
        <f aca="false">IF(COUNTA($B435:$J435)=0,"",IF(OR($B435="",$C435="",$D435="",$E435="",$H435="",$J435=""),"Fill in the starred columns",IF(COUNTIF(Products!$A$6:$A$55,$C435)=0,"Product not on Products sheet","")))</f>
        <v/>
      </c>
    </row>
    <row r="436" customFormat="false" ht="15" hidden="false" customHeight="true" outlineLevel="0" collapsed="false">
      <c r="A436" s="38" t="str">
        <f aca="false">IF(COUNTA($B436:$J436)=0,"","I"&amp;TEXT(ROW()-5,"000"))</f>
        <v/>
      </c>
      <c r="B436" s="39"/>
      <c r="C436" s="35"/>
      <c r="D436" s="35"/>
      <c r="E436" s="40"/>
      <c r="F436" s="35"/>
      <c r="G436" s="40"/>
      <c r="H436" s="35"/>
      <c r="I436" s="41"/>
      <c r="J436" s="35"/>
      <c r="K436" s="38" t="str">
        <f aca="false">IF($J436="Yes",IF(COUNTIF(Updates!$G$6:$G$305,$A436)&gt;0,"Logged","Not yet"),"")</f>
        <v/>
      </c>
      <c r="L436" s="42" t="str">
        <f aca="false">IF(COUNTA($B436:$J436)=0,"",IF(OR($B436="",$C436="",$D436="",$E436="",$H436="",$J436=""),"Fill in the starred columns",IF(COUNTIF(Products!$A$6:$A$55,$C436)=0,"Product not on Products sheet","")))</f>
        <v/>
      </c>
    </row>
    <row r="437" customFormat="false" ht="15" hidden="false" customHeight="true" outlineLevel="0" collapsed="false">
      <c r="A437" s="38" t="str">
        <f aca="false">IF(COUNTA($B437:$J437)=0,"","I"&amp;TEXT(ROW()-5,"000"))</f>
        <v/>
      </c>
      <c r="B437" s="39"/>
      <c r="C437" s="35"/>
      <c r="D437" s="35"/>
      <c r="E437" s="40"/>
      <c r="F437" s="35"/>
      <c r="G437" s="40"/>
      <c r="H437" s="35"/>
      <c r="I437" s="41"/>
      <c r="J437" s="35"/>
      <c r="K437" s="38" t="str">
        <f aca="false">IF($J437="Yes",IF(COUNTIF(Updates!$G$6:$G$305,$A437)&gt;0,"Logged","Not yet"),"")</f>
        <v/>
      </c>
      <c r="L437" s="42" t="str">
        <f aca="false">IF(COUNTA($B437:$J437)=0,"",IF(OR($B437="",$C437="",$D437="",$E437="",$H437="",$J437=""),"Fill in the starred columns",IF(COUNTIF(Products!$A$6:$A$55,$C437)=0,"Product not on Products sheet","")))</f>
        <v/>
      </c>
    </row>
    <row r="438" customFormat="false" ht="15" hidden="false" customHeight="true" outlineLevel="0" collapsed="false">
      <c r="A438" s="38" t="str">
        <f aca="false">IF(COUNTA($B438:$J438)=0,"","I"&amp;TEXT(ROW()-5,"000"))</f>
        <v/>
      </c>
      <c r="B438" s="39"/>
      <c r="C438" s="35"/>
      <c r="D438" s="35"/>
      <c r="E438" s="40"/>
      <c r="F438" s="35"/>
      <c r="G438" s="40"/>
      <c r="H438" s="35"/>
      <c r="I438" s="41"/>
      <c r="J438" s="35"/>
      <c r="K438" s="38" t="str">
        <f aca="false">IF($J438="Yes",IF(COUNTIF(Updates!$G$6:$G$305,$A438)&gt;0,"Logged","Not yet"),"")</f>
        <v/>
      </c>
      <c r="L438" s="42" t="str">
        <f aca="false">IF(COUNTA($B438:$J438)=0,"",IF(OR($B438="",$C438="",$D438="",$E438="",$H438="",$J438=""),"Fill in the starred columns",IF(COUNTIF(Products!$A$6:$A$55,$C438)=0,"Product not on Products sheet","")))</f>
        <v/>
      </c>
    </row>
    <row r="439" customFormat="false" ht="15" hidden="false" customHeight="true" outlineLevel="0" collapsed="false">
      <c r="A439" s="38" t="str">
        <f aca="false">IF(COUNTA($B439:$J439)=0,"","I"&amp;TEXT(ROW()-5,"000"))</f>
        <v/>
      </c>
      <c r="B439" s="39"/>
      <c r="C439" s="35"/>
      <c r="D439" s="35"/>
      <c r="E439" s="40"/>
      <c r="F439" s="35"/>
      <c r="G439" s="40"/>
      <c r="H439" s="35"/>
      <c r="I439" s="41"/>
      <c r="J439" s="35"/>
      <c r="K439" s="38" t="str">
        <f aca="false">IF($J439="Yes",IF(COUNTIF(Updates!$G$6:$G$305,$A439)&gt;0,"Logged","Not yet"),"")</f>
        <v/>
      </c>
      <c r="L439" s="42" t="str">
        <f aca="false">IF(COUNTA($B439:$J439)=0,"",IF(OR($B439="",$C439="",$D439="",$E439="",$H439="",$J439=""),"Fill in the starred columns",IF(COUNTIF(Products!$A$6:$A$55,$C439)=0,"Product not on Products sheet","")))</f>
        <v/>
      </c>
    </row>
    <row r="440" customFormat="false" ht="15" hidden="false" customHeight="true" outlineLevel="0" collapsed="false">
      <c r="A440" s="38" t="str">
        <f aca="false">IF(COUNTA($B440:$J440)=0,"","I"&amp;TEXT(ROW()-5,"000"))</f>
        <v/>
      </c>
      <c r="B440" s="39"/>
      <c r="C440" s="35"/>
      <c r="D440" s="35"/>
      <c r="E440" s="40"/>
      <c r="F440" s="35"/>
      <c r="G440" s="40"/>
      <c r="H440" s="35"/>
      <c r="I440" s="41"/>
      <c r="J440" s="35"/>
      <c r="K440" s="38" t="str">
        <f aca="false">IF($J440="Yes",IF(COUNTIF(Updates!$G$6:$G$305,$A440)&gt;0,"Logged","Not yet"),"")</f>
        <v/>
      </c>
      <c r="L440" s="42" t="str">
        <f aca="false">IF(COUNTA($B440:$J440)=0,"",IF(OR($B440="",$C440="",$D440="",$E440="",$H440="",$J440=""),"Fill in the starred columns",IF(COUNTIF(Products!$A$6:$A$55,$C440)=0,"Product not on Products sheet","")))</f>
        <v/>
      </c>
    </row>
    <row r="441" customFormat="false" ht="15" hidden="false" customHeight="true" outlineLevel="0" collapsed="false">
      <c r="A441" s="38" t="str">
        <f aca="false">IF(COUNTA($B441:$J441)=0,"","I"&amp;TEXT(ROW()-5,"000"))</f>
        <v/>
      </c>
      <c r="B441" s="39"/>
      <c r="C441" s="35"/>
      <c r="D441" s="35"/>
      <c r="E441" s="40"/>
      <c r="F441" s="35"/>
      <c r="G441" s="40"/>
      <c r="H441" s="35"/>
      <c r="I441" s="41"/>
      <c r="J441" s="35"/>
      <c r="K441" s="38" t="str">
        <f aca="false">IF($J441="Yes",IF(COUNTIF(Updates!$G$6:$G$305,$A441)&gt;0,"Logged","Not yet"),"")</f>
        <v/>
      </c>
      <c r="L441" s="42" t="str">
        <f aca="false">IF(COUNTA($B441:$J441)=0,"",IF(OR($B441="",$C441="",$D441="",$E441="",$H441="",$J441=""),"Fill in the starred columns",IF(COUNTIF(Products!$A$6:$A$55,$C441)=0,"Product not on Products sheet","")))</f>
        <v/>
      </c>
    </row>
    <row r="442" customFormat="false" ht="15" hidden="false" customHeight="true" outlineLevel="0" collapsed="false">
      <c r="A442" s="38" t="str">
        <f aca="false">IF(COUNTA($B442:$J442)=0,"","I"&amp;TEXT(ROW()-5,"000"))</f>
        <v/>
      </c>
      <c r="B442" s="39"/>
      <c r="C442" s="35"/>
      <c r="D442" s="35"/>
      <c r="E442" s="40"/>
      <c r="F442" s="35"/>
      <c r="G442" s="40"/>
      <c r="H442" s="35"/>
      <c r="I442" s="41"/>
      <c r="J442" s="35"/>
      <c r="K442" s="38" t="str">
        <f aca="false">IF($J442="Yes",IF(COUNTIF(Updates!$G$6:$G$305,$A442)&gt;0,"Logged","Not yet"),"")</f>
        <v/>
      </c>
      <c r="L442" s="42" t="str">
        <f aca="false">IF(COUNTA($B442:$J442)=0,"",IF(OR($B442="",$C442="",$D442="",$E442="",$H442="",$J442=""),"Fill in the starred columns",IF(COUNTIF(Products!$A$6:$A$55,$C442)=0,"Product not on Products sheet","")))</f>
        <v/>
      </c>
    </row>
    <row r="443" customFormat="false" ht="15" hidden="false" customHeight="true" outlineLevel="0" collapsed="false">
      <c r="A443" s="38" t="str">
        <f aca="false">IF(COUNTA($B443:$J443)=0,"","I"&amp;TEXT(ROW()-5,"000"))</f>
        <v/>
      </c>
      <c r="B443" s="39"/>
      <c r="C443" s="35"/>
      <c r="D443" s="35"/>
      <c r="E443" s="40"/>
      <c r="F443" s="35"/>
      <c r="G443" s="40"/>
      <c r="H443" s="35"/>
      <c r="I443" s="41"/>
      <c r="J443" s="35"/>
      <c r="K443" s="38" t="str">
        <f aca="false">IF($J443="Yes",IF(COUNTIF(Updates!$G$6:$G$305,$A443)&gt;0,"Logged","Not yet"),"")</f>
        <v/>
      </c>
      <c r="L443" s="42" t="str">
        <f aca="false">IF(COUNTA($B443:$J443)=0,"",IF(OR($B443="",$C443="",$D443="",$E443="",$H443="",$J443=""),"Fill in the starred columns",IF(COUNTIF(Products!$A$6:$A$55,$C443)=0,"Product not on Products sheet","")))</f>
        <v/>
      </c>
    </row>
    <row r="444" customFormat="false" ht="15" hidden="false" customHeight="true" outlineLevel="0" collapsed="false">
      <c r="A444" s="38" t="str">
        <f aca="false">IF(COUNTA($B444:$J444)=0,"","I"&amp;TEXT(ROW()-5,"000"))</f>
        <v/>
      </c>
      <c r="B444" s="39"/>
      <c r="C444" s="35"/>
      <c r="D444" s="35"/>
      <c r="E444" s="40"/>
      <c r="F444" s="35"/>
      <c r="G444" s="40"/>
      <c r="H444" s="35"/>
      <c r="I444" s="41"/>
      <c r="J444" s="35"/>
      <c r="K444" s="38" t="str">
        <f aca="false">IF($J444="Yes",IF(COUNTIF(Updates!$G$6:$G$305,$A444)&gt;0,"Logged","Not yet"),"")</f>
        <v/>
      </c>
      <c r="L444" s="42" t="str">
        <f aca="false">IF(COUNTA($B444:$J444)=0,"",IF(OR($B444="",$C444="",$D444="",$E444="",$H444="",$J444=""),"Fill in the starred columns",IF(COUNTIF(Products!$A$6:$A$55,$C444)=0,"Product not on Products sheet","")))</f>
        <v/>
      </c>
    </row>
    <row r="445" customFormat="false" ht="15" hidden="false" customHeight="true" outlineLevel="0" collapsed="false">
      <c r="A445" s="38" t="str">
        <f aca="false">IF(COUNTA($B445:$J445)=0,"","I"&amp;TEXT(ROW()-5,"000"))</f>
        <v/>
      </c>
      <c r="B445" s="39"/>
      <c r="C445" s="35"/>
      <c r="D445" s="35"/>
      <c r="E445" s="40"/>
      <c r="F445" s="35"/>
      <c r="G445" s="40"/>
      <c r="H445" s="35"/>
      <c r="I445" s="41"/>
      <c r="J445" s="35"/>
      <c r="K445" s="38" t="str">
        <f aca="false">IF($J445="Yes",IF(COUNTIF(Updates!$G$6:$G$305,$A445)&gt;0,"Logged","Not yet"),"")</f>
        <v/>
      </c>
      <c r="L445" s="42" t="str">
        <f aca="false">IF(COUNTA($B445:$J445)=0,"",IF(OR($B445="",$C445="",$D445="",$E445="",$H445="",$J445=""),"Fill in the starred columns",IF(COUNTIF(Products!$A$6:$A$55,$C445)=0,"Product not on Products sheet","")))</f>
        <v/>
      </c>
    </row>
    <row r="446" customFormat="false" ht="15" hidden="false" customHeight="true" outlineLevel="0" collapsed="false">
      <c r="A446" s="38" t="str">
        <f aca="false">IF(COUNTA($B446:$J446)=0,"","I"&amp;TEXT(ROW()-5,"000"))</f>
        <v/>
      </c>
      <c r="B446" s="39"/>
      <c r="C446" s="35"/>
      <c r="D446" s="35"/>
      <c r="E446" s="40"/>
      <c r="F446" s="35"/>
      <c r="G446" s="40"/>
      <c r="H446" s="35"/>
      <c r="I446" s="41"/>
      <c r="J446" s="35"/>
      <c r="K446" s="38" t="str">
        <f aca="false">IF($J446="Yes",IF(COUNTIF(Updates!$G$6:$G$305,$A446)&gt;0,"Logged","Not yet"),"")</f>
        <v/>
      </c>
      <c r="L446" s="42" t="str">
        <f aca="false">IF(COUNTA($B446:$J446)=0,"",IF(OR($B446="",$C446="",$D446="",$E446="",$H446="",$J446=""),"Fill in the starred columns",IF(COUNTIF(Products!$A$6:$A$55,$C446)=0,"Product not on Products sheet","")))</f>
        <v/>
      </c>
    </row>
    <row r="447" customFormat="false" ht="15" hidden="false" customHeight="true" outlineLevel="0" collapsed="false">
      <c r="A447" s="38" t="str">
        <f aca="false">IF(COUNTA($B447:$J447)=0,"","I"&amp;TEXT(ROW()-5,"000"))</f>
        <v/>
      </c>
      <c r="B447" s="39"/>
      <c r="C447" s="35"/>
      <c r="D447" s="35"/>
      <c r="E447" s="40"/>
      <c r="F447" s="35"/>
      <c r="G447" s="40"/>
      <c r="H447" s="35"/>
      <c r="I447" s="41"/>
      <c r="J447" s="35"/>
      <c r="K447" s="38" t="str">
        <f aca="false">IF($J447="Yes",IF(COUNTIF(Updates!$G$6:$G$305,$A447)&gt;0,"Logged","Not yet"),"")</f>
        <v/>
      </c>
      <c r="L447" s="42" t="str">
        <f aca="false">IF(COUNTA($B447:$J447)=0,"",IF(OR($B447="",$C447="",$D447="",$E447="",$H447="",$J447=""),"Fill in the starred columns",IF(COUNTIF(Products!$A$6:$A$55,$C447)=0,"Product not on Products sheet","")))</f>
        <v/>
      </c>
    </row>
    <row r="448" customFormat="false" ht="15" hidden="false" customHeight="true" outlineLevel="0" collapsed="false">
      <c r="A448" s="38" t="str">
        <f aca="false">IF(COUNTA($B448:$J448)=0,"","I"&amp;TEXT(ROW()-5,"000"))</f>
        <v/>
      </c>
      <c r="B448" s="39"/>
      <c r="C448" s="35"/>
      <c r="D448" s="35"/>
      <c r="E448" s="40"/>
      <c r="F448" s="35"/>
      <c r="G448" s="40"/>
      <c r="H448" s="35"/>
      <c r="I448" s="41"/>
      <c r="J448" s="35"/>
      <c r="K448" s="38" t="str">
        <f aca="false">IF($J448="Yes",IF(COUNTIF(Updates!$G$6:$G$305,$A448)&gt;0,"Logged","Not yet"),"")</f>
        <v/>
      </c>
      <c r="L448" s="42" t="str">
        <f aca="false">IF(COUNTA($B448:$J448)=0,"",IF(OR($B448="",$C448="",$D448="",$E448="",$H448="",$J448=""),"Fill in the starred columns",IF(COUNTIF(Products!$A$6:$A$55,$C448)=0,"Product not on Products sheet","")))</f>
        <v/>
      </c>
    </row>
    <row r="449" customFormat="false" ht="15" hidden="false" customHeight="true" outlineLevel="0" collapsed="false">
      <c r="A449" s="38" t="str">
        <f aca="false">IF(COUNTA($B449:$J449)=0,"","I"&amp;TEXT(ROW()-5,"000"))</f>
        <v/>
      </c>
      <c r="B449" s="39"/>
      <c r="C449" s="35"/>
      <c r="D449" s="35"/>
      <c r="E449" s="40"/>
      <c r="F449" s="35"/>
      <c r="G449" s="40"/>
      <c r="H449" s="35"/>
      <c r="I449" s="41"/>
      <c r="J449" s="35"/>
      <c r="K449" s="38" t="str">
        <f aca="false">IF($J449="Yes",IF(COUNTIF(Updates!$G$6:$G$305,$A449)&gt;0,"Logged","Not yet"),"")</f>
        <v/>
      </c>
      <c r="L449" s="42" t="str">
        <f aca="false">IF(COUNTA($B449:$J449)=0,"",IF(OR($B449="",$C449="",$D449="",$E449="",$H449="",$J449=""),"Fill in the starred columns",IF(COUNTIF(Products!$A$6:$A$55,$C449)=0,"Product not on Products sheet","")))</f>
        <v/>
      </c>
    </row>
    <row r="450" customFormat="false" ht="15" hidden="false" customHeight="true" outlineLevel="0" collapsed="false">
      <c r="A450" s="38" t="str">
        <f aca="false">IF(COUNTA($B450:$J450)=0,"","I"&amp;TEXT(ROW()-5,"000"))</f>
        <v/>
      </c>
      <c r="B450" s="39"/>
      <c r="C450" s="35"/>
      <c r="D450" s="35"/>
      <c r="E450" s="40"/>
      <c r="F450" s="35"/>
      <c r="G450" s="40"/>
      <c r="H450" s="35"/>
      <c r="I450" s="41"/>
      <c r="J450" s="35"/>
      <c r="K450" s="38" t="str">
        <f aca="false">IF($J450="Yes",IF(COUNTIF(Updates!$G$6:$G$305,$A450)&gt;0,"Logged","Not yet"),"")</f>
        <v/>
      </c>
      <c r="L450" s="42" t="str">
        <f aca="false">IF(COUNTA($B450:$J450)=0,"",IF(OR($B450="",$C450="",$D450="",$E450="",$H450="",$J450=""),"Fill in the starred columns",IF(COUNTIF(Products!$A$6:$A$55,$C450)=0,"Product not on Products sheet","")))</f>
        <v/>
      </c>
    </row>
    <row r="451" customFormat="false" ht="15" hidden="false" customHeight="true" outlineLevel="0" collapsed="false">
      <c r="A451" s="38" t="str">
        <f aca="false">IF(COUNTA($B451:$J451)=0,"","I"&amp;TEXT(ROW()-5,"000"))</f>
        <v/>
      </c>
      <c r="B451" s="39"/>
      <c r="C451" s="35"/>
      <c r="D451" s="35"/>
      <c r="E451" s="40"/>
      <c r="F451" s="35"/>
      <c r="G451" s="40"/>
      <c r="H451" s="35"/>
      <c r="I451" s="41"/>
      <c r="J451" s="35"/>
      <c r="K451" s="38" t="str">
        <f aca="false">IF($J451="Yes",IF(COUNTIF(Updates!$G$6:$G$305,$A451)&gt;0,"Logged","Not yet"),"")</f>
        <v/>
      </c>
      <c r="L451" s="42" t="str">
        <f aca="false">IF(COUNTA($B451:$J451)=0,"",IF(OR($B451="",$C451="",$D451="",$E451="",$H451="",$J451=""),"Fill in the starred columns",IF(COUNTIF(Products!$A$6:$A$55,$C451)=0,"Product not on Products sheet","")))</f>
        <v/>
      </c>
    </row>
    <row r="452" customFormat="false" ht="15" hidden="false" customHeight="true" outlineLevel="0" collapsed="false">
      <c r="A452" s="38" t="str">
        <f aca="false">IF(COUNTA($B452:$J452)=0,"","I"&amp;TEXT(ROW()-5,"000"))</f>
        <v/>
      </c>
      <c r="B452" s="39"/>
      <c r="C452" s="35"/>
      <c r="D452" s="35"/>
      <c r="E452" s="40"/>
      <c r="F452" s="35"/>
      <c r="G452" s="40"/>
      <c r="H452" s="35"/>
      <c r="I452" s="41"/>
      <c r="J452" s="35"/>
      <c r="K452" s="38" t="str">
        <f aca="false">IF($J452="Yes",IF(COUNTIF(Updates!$G$6:$G$305,$A452)&gt;0,"Logged","Not yet"),"")</f>
        <v/>
      </c>
      <c r="L452" s="42" t="str">
        <f aca="false">IF(COUNTA($B452:$J452)=0,"",IF(OR($B452="",$C452="",$D452="",$E452="",$H452="",$J452=""),"Fill in the starred columns",IF(COUNTIF(Products!$A$6:$A$55,$C452)=0,"Product not on Products sheet","")))</f>
        <v/>
      </c>
    </row>
    <row r="453" customFormat="false" ht="15" hidden="false" customHeight="true" outlineLevel="0" collapsed="false">
      <c r="A453" s="38" t="str">
        <f aca="false">IF(COUNTA($B453:$J453)=0,"","I"&amp;TEXT(ROW()-5,"000"))</f>
        <v/>
      </c>
      <c r="B453" s="39"/>
      <c r="C453" s="35"/>
      <c r="D453" s="35"/>
      <c r="E453" s="40"/>
      <c r="F453" s="35"/>
      <c r="G453" s="40"/>
      <c r="H453" s="35"/>
      <c r="I453" s="41"/>
      <c r="J453" s="35"/>
      <c r="K453" s="38" t="str">
        <f aca="false">IF($J453="Yes",IF(COUNTIF(Updates!$G$6:$G$305,$A453)&gt;0,"Logged","Not yet"),"")</f>
        <v/>
      </c>
      <c r="L453" s="42" t="str">
        <f aca="false">IF(COUNTA($B453:$J453)=0,"",IF(OR($B453="",$C453="",$D453="",$E453="",$H453="",$J453=""),"Fill in the starred columns",IF(COUNTIF(Products!$A$6:$A$55,$C453)=0,"Product not on Products sheet","")))</f>
        <v/>
      </c>
    </row>
    <row r="454" customFormat="false" ht="15" hidden="false" customHeight="true" outlineLevel="0" collapsed="false">
      <c r="A454" s="38" t="str">
        <f aca="false">IF(COUNTA($B454:$J454)=0,"","I"&amp;TEXT(ROW()-5,"000"))</f>
        <v/>
      </c>
      <c r="B454" s="39"/>
      <c r="C454" s="35"/>
      <c r="D454" s="35"/>
      <c r="E454" s="40"/>
      <c r="F454" s="35"/>
      <c r="G454" s="40"/>
      <c r="H454" s="35"/>
      <c r="I454" s="41"/>
      <c r="J454" s="35"/>
      <c r="K454" s="38" t="str">
        <f aca="false">IF($J454="Yes",IF(COUNTIF(Updates!$G$6:$G$305,$A454)&gt;0,"Logged","Not yet"),"")</f>
        <v/>
      </c>
      <c r="L454" s="42" t="str">
        <f aca="false">IF(COUNTA($B454:$J454)=0,"",IF(OR($B454="",$C454="",$D454="",$E454="",$H454="",$J454=""),"Fill in the starred columns",IF(COUNTIF(Products!$A$6:$A$55,$C454)=0,"Product not on Products sheet","")))</f>
        <v/>
      </c>
    </row>
    <row r="455" customFormat="false" ht="15" hidden="false" customHeight="true" outlineLevel="0" collapsed="false">
      <c r="A455" s="38" t="str">
        <f aca="false">IF(COUNTA($B455:$J455)=0,"","I"&amp;TEXT(ROW()-5,"000"))</f>
        <v/>
      </c>
      <c r="B455" s="39"/>
      <c r="C455" s="35"/>
      <c r="D455" s="35"/>
      <c r="E455" s="40"/>
      <c r="F455" s="35"/>
      <c r="G455" s="40"/>
      <c r="H455" s="35"/>
      <c r="I455" s="41"/>
      <c r="J455" s="35"/>
      <c r="K455" s="38" t="str">
        <f aca="false">IF($J455="Yes",IF(COUNTIF(Updates!$G$6:$G$305,$A455)&gt;0,"Logged","Not yet"),"")</f>
        <v/>
      </c>
      <c r="L455" s="42" t="str">
        <f aca="false">IF(COUNTA($B455:$J455)=0,"",IF(OR($B455="",$C455="",$D455="",$E455="",$H455="",$J455=""),"Fill in the starred columns",IF(COUNTIF(Products!$A$6:$A$55,$C455)=0,"Product not on Products sheet","")))</f>
        <v/>
      </c>
    </row>
    <row r="456" customFormat="false" ht="15" hidden="false" customHeight="true" outlineLevel="0" collapsed="false">
      <c r="A456" s="38" t="str">
        <f aca="false">IF(COUNTA($B456:$J456)=0,"","I"&amp;TEXT(ROW()-5,"000"))</f>
        <v/>
      </c>
      <c r="B456" s="39"/>
      <c r="C456" s="35"/>
      <c r="D456" s="35"/>
      <c r="E456" s="40"/>
      <c r="F456" s="35"/>
      <c r="G456" s="40"/>
      <c r="H456" s="35"/>
      <c r="I456" s="41"/>
      <c r="J456" s="35"/>
      <c r="K456" s="38" t="str">
        <f aca="false">IF($J456="Yes",IF(COUNTIF(Updates!$G$6:$G$305,$A456)&gt;0,"Logged","Not yet"),"")</f>
        <v/>
      </c>
      <c r="L456" s="42" t="str">
        <f aca="false">IF(COUNTA($B456:$J456)=0,"",IF(OR($B456="",$C456="",$D456="",$E456="",$H456="",$J456=""),"Fill in the starred columns",IF(COUNTIF(Products!$A$6:$A$55,$C456)=0,"Product not on Products sheet","")))</f>
        <v/>
      </c>
    </row>
    <row r="457" customFormat="false" ht="15" hidden="false" customHeight="true" outlineLevel="0" collapsed="false">
      <c r="A457" s="38" t="str">
        <f aca="false">IF(COUNTA($B457:$J457)=0,"","I"&amp;TEXT(ROW()-5,"000"))</f>
        <v/>
      </c>
      <c r="B457" s="39"/>
      <c r="C457" s="35"/>
      <c r="D457" s="35"/>
      <c r="E457" s="40"/>
      <c r="F457" s="35"/>
      <c r="G457" s="40"/>
      <c r="H457" s="35"/>
      <c r="I457" s="41"/>
      <c r="J457" s="35"/>
      <c r="K457" s="38" t="str">
        <f aca="false">IF($J457="Yes",IF(COUNTIF(Updates!$G$6:$G$305,$A457)&gt;0,"Logged","Not yet"),"")</f>
        <v/>
      </c>
      <c r="L457" s="42" t="str">
        <f aca="false">IF(COUNTA($B457:$J457)=0,"",IF(OR($B457="",$C457="",$D457="",$E457="",$H457="",$J457=""),"Fill in the starred columns",IF(COUNTIF(Products!$A$6:$A$55,$C457)=0,"Product not on Products sheet","")))</f>
        <v/>
      </c>
    </row>
    <row r="458" customFormat="false" ht="15" hidden="false" customHeight="true" outlineLevel="0" collapsed="false">
      <c r="A458" s="38" t="str">
        <f aca="false">IF(COUNTA($B458:$J458)=0,"","I"&amp;TEXT(ROW()-5,"000"))</f>
        <v/>
      </c>
      <c r="B458" s="39"/>
      <c r="C458" s="35"/>
      <c r="D458" s="35"/>
      <c r="E458" s="40"/>
      <c r="F458" s="35"/>
      <c r="G458" s="40"/>
      <c r="H458" s="35"/>
      <c r="I458" s="41"/>
      <c r="J458" s="35"/>
      <c r="K458" s="38" t="str">
        <f aca="false">IF($J458="Yes",IF(COUNTIF(Updates!$G$6:$G$305,$A458)&gt;0,"Logged","Not yet"),"")</f>
        <v/>
      </c>
      <c r="L458" s="42" t="str">
        <f aca="false">IF(COUNTA($B458:$J458)=0,"",IF(OR($B458="",$C458="",$D458="",$E458="",$H458="",$J458=""),"Fill in the starred columns",IF(COUNTIF(Products!$A$6:$A$55,$C458)=0,"Product not on Products sheet","")))</f>
        <v/>
      </c>
    </row>
    <row r="459" customFormat="false" ht="15" hidden="false" customHeight="true" outlineLevel="0" collapsed="false">
      <c r="A459" s="38" t="str">
        <f aca="false">IF(COUNTA($B459:$J459)=0,"","I"&amp;TEXT(ROW()-5,"000"))</f>
        <v/>
      </c>
      <c r="B459" s="39"/>
      <c r="C459" s="35"/>
      <c r="D459" s="35"/>
      <c r="E459" s="40"/>
      <c r="F459" s="35"/>
      <c r="G459" s="40"/>
      <c r="H459" s="35"/>
      <c r="I459" s="41"/>
      <c r="J459" s="35"/>
      <c r="K459" s="38" t="str">
        <f aca="false">IF($J459="Yes",IF(COUNTIF(Updates!$G$6:$G$305,$A459)&gt;0,"Logged","Not yet"),"")</f>
        <v/>
      </c>
      <c r="L459" s="42" t="str">
        <f aca="false">IF(COUNTA($B459:$J459)=0,"",IF(OR($B459="",$C459="",$D459="",$E459="",$H459="",$J459=""),"Fill in the starred columns",IF(COUNTIF(Products!$A$6:$A$55,$C459)=0,"Product not on Products sheet","")))</f>
        <v/>
      </c>
    </row>
    <row r="460" customFormat="false" ht="15" hidden="false" customHeight="true" outlineLevel="0" collapsed="false">
      <c r="A460" s="38" t="str">
        <f aca="false">IF(COUNTA($B460:$J460)=0,"","I"&amp;TEXT(ROW()-5,"000"))</f>
        <v/>
      </c>
      <c r="B460" s="39"/>
      <c r="C460" s="35"/>
      <c r="D460" s="35"/>
      <c r="E460" s="40"/>
      <c r="F460" s="35"/>
      <c r="G460" s="40"/>
      <c r="H460" s="35"/>
      <c r="I460" s="41"/>
      <c r="J460" s="35"/>
      <c r="K460" s="38" t="str">
        <f aca="false">IF($J460="Yes",IF(COUNTIF(Updates!$G$6:$G$305,$A460)&gt;0,"Logged","Not yet"),"")</f>
        <v/>
      </c>
      <c r="L460" s="42" t="str">
        <f aca="false">IF(COUNTA($B460:$J460)=0,"",IF(OR($B460="",$C460="",$D460="",$E460="",$H460="",$J460=""),"Fill in the starred columns",IF(COUNTIF(Products!$A$6:$A$55,$C460)=0,"Product not on Products sheet","")))</f>
        <v/>
      </c>
    </row>
    <row r="461" customFormat="false" ht="15" hidden="false" customHeight="true" outlineLevel="0" collapsed="false">
      <c r="A461" s="38" t="str">
        <f aca="false">IF(COUNTA($B461:$J461)=0,"","I"&amp;TEXT(ROW()-5,"000"))</f>
        <v/>
      </c>
      <c r="B461" s="39"/>
      <c r="C461" s="35"/>
      <c r="D461" s="35"/>
      <c r="E461" s="40"/>
      <c r="F461" s="35"/>
      <c r="G461" s="40"/>
      <c r="H461" s="35"/>
      <c r="I461" s="41"/>
      <c r="J461" s="35"/>
      <c r="K461" s="38" t="str">
        <f aca="false">IF($J461="Yes",IF(COUNTIF(Updates!$G$6:$G$305,$A461)&gt;0,"Logged","Not yet"),"")</f>
        <v/>
      </c>
      <c r="L461" s="42" t="str">
        <f aca="false">IF(COUNTA($B461:$J461)=0,"",IF(OR($B461="",$C461="",$D461="",$E461="",$H461="",$J461=""),"Fill in the starred columns",IF(COUNTIF(Products!$A$6:$A$55,$C461)=0,"Product not on Products sheet","")))</f>
        <v/>
      </c>
    </row>
    <row r="462" customFormat="false" ht="15" hidden="false" customHeight="true" outlineLevel="0" collapsed="false">
      <c r="A462" s="38" t="str">
        <f aca="false">IF(COUNTA($B462:$J462)=0,"","I"&amp;TEXT(ROW()-5,"000"))</f>
        <v/>
      </c>
      <c r="B462" s="39"/>
      <c r="C462" s="35"/>
      <c r="D462" s="35"/>
      <c r="E462" s="40"/>
      <c r="F462" s="35"/>
      <c r="G462" s="40"/>
      <c r="H462" s="35"/>
      <c r="I462" s="41"/>
      <c r="J462" s="35"/>
      <c r="K462" s="38" t="str">
        <f aca="false">IF($J462="Yes",IF(COUNTIF(Updates!$G$6:$G$305,$A462)&gt;0,"Logged","Not yet"),"")</f>
        <v/>
      </c>
      <c r="L462" s="42" t="str">
        <f aca="false">IF(COUNTA($B462:$J462)=0,"",IF(OR($B462="",$C462="",$D462="",$E462="",$H462="",$J462=""),"Fill in the starred columns",IF(COUNTIF(Products!$A$6:$A$55,$C462)=0,"Product not on Products sheet","")))</f>
        <v/>
      </c>
    </row>
    <row r="463" customFormat="false" ht="15" hidden="false" customHeight="true" outlineLevel="0" collapsed="false">
      <c r="A463" s="38" t="str">
        <f aca="false">IF(COUNTA($B463:$J463)=0,"","I"&amp;TEXT(ROW()-5,"000"))</f>
        <v/>
      </c>
      <c r="B463" s="39"/>
      <c r="C463" s="35"/>
      <c r="D463" s="35"/>
      <c r="E463" s="40"/>
      <c r="F463" s="35"/>
      <c r="G463" s="40"/>
      <c r="H463" s="35"/>
      <c r="I463" s="41"/>
      <c r="J463" s="35"/>
      <c r="K463" s="38" t="str">
        <f aca="false">IF($J463="Yes",IF(COUNTIF(Updates!$G$6:$G$305,$A463)&gt;0,"Logged","Not yet"),"")</f>
        <v/>
      </c>
      <c r="L463" s="42" t="str">
        <f aca="false">IF(COUNTA($B463:$J463)=0,"",IF(OR($B463="",$C463="",$D463="",$E463="",$H463="",$J463=""),"Fill in the starred columns",IF(COUNTIF(Products!$A$6:$A$55,$C463)=0,"Product not on Products sheet","")))</f>
        <v/>
      </c>
    </row>
    <row r="464" customFormat="false" ht="15" hidden="false" customHeight="true" outlineLevel="0" collapsed="false">
      <c r="A464" s="38" t="str">
        <f aca="false">IF(COUNTA($B464:$J464)=0,"","I"&amp;TEXT(ROW()-5,"000"))</f>
        <v/>
      </c>
      <c r="B464" s="39"/>
      <c r="C464" s="35"/>
      <c r="D464" s="35"/>
      <c r="E464" s="40"/>
      <c r="F464" s="35"/>
      <c r="G464" s="40"/>
      <c r="H464" s="35"/>
      <c r="I464" s="41"/>
      <c r="J464" s="35"/>
      <c r="K464" s="38" t="str">
        <f aca="false">IF($J464="Yes",IF(COUNTIF(Updates!$G$6:$G$305,$A464)&gt;0,"Logged","Not yet"),"")</f>
        <v/>
      </c>
      <c r="L464" s="42" t="str">
        <f aca="false">IF(COUNTA($B464:$J464)=0,"",IF(OR($B464="",$C464="",$D464="",$E464="",$H464="",$J464=""),"Fill in the starred columns",IF(COUNTIF(Products!$A$6:$A$55,$C464)=0,"Product not on Products sheet","")))</f>
        <v/>
      </c>
    </row>
    <row r="465" customFormat="false" ht="15" hidden="false" customHeight="true" outlineLevel="0" collapsed="false">
      <c r="A465" s="38" t="str">
        <f aca="false">IF(COUNTA($B465:$J465)=0,"","I"&amp;TEXT(ROW()-5,"000"))</f>
        <v/>
      </c>
      <c r="B465" s="39"/>
      <c r="C465" s="35"/>
      <c r="D465" s="35"/>
      <c r="E465" s="40"/>
      <c r="F465" s="35"/>
      <c r="G465" s="40"/>
      <c r="H465" s="35"/>
      <c r="I465" s="41"/>
      <c r="J465" s="35"/>
      <c r="K465" s="38" t="str">
        <f aca="false">IF($J465="Yes",IF(COUNTIF(Updates!$G$6:$G$305,$A465)&gt;0,"Logged","Not yet"),"")</f>
        <v/>
      </c>
      <c r="L465" s="42" t="str">
        <f aca="false">IF(COUNTA($B465:$J465)=0,"",IF(OR($B465="",$C465="",$D465="",$E465="",$H465="",$J465=""),"Fill in the starred columns",IF(COUNTIF(Products!$A$6:$A$55,$C465)=0,"Product not on Products sheet","")))</f>
        <v/>
      </c>
    </row>
    <row r="466" customFormat="false" ht="15" hidden="false" customHeight="true" outlineLevel="0" collapsed="false">
      <c r="A466" s="38" t="str">
        <f aca="false">IF(COUNTA($B466:$J466)=0,"","I"&amp;TEXT(ROW()-5,"000"))</f>
        <v/>
      </c>
      <c r="B466" s="39"/>
      <c r="C466" s="35"/>
      <c r="D466" s="35"/>
      <c r="E466" s="40"/>
      <c r="F466" s="35"/>
      <c r="G466" s="40"/>
      <c r="H466" s="35"/>
      <c r="I466" s="41"/>
      <c r="J466" s="35"/>
      <c r="K466" s="38" t="str">
        <f aca="false">IF($J466="Yes",IF(COUNTIF(Updates!$G$6:$G$305,$A466)&gt;0,"Logged","Not yet"),"")</f>
        <v/>
      </c>
      <c r="L466" s="42" t="str">
        <f aca="false">IF(COUNTA($B466:$J466)=0,"",IF(OR($B466="",$C466="",$D466="",$E466="",$H466="",$J466=""),"Fill in the starred columns",IF(COUNTIF(Products!$A$6:$A$55,$C466)=0,"Product not on Products sheet","")))</f>
        <v/>
      </c>
    </row>
    <row r="467" customFormat="false" ht="15" hidden="false" customHeight="true" outlineLevel="0" collapsed="false">
      <c r="A467" s="38" t="str">
        <f aca="false">IF(COUNTA($B467:$J467)=0,"","I"&amp;TEXT(ROW()-5,"000"))</f>
        <v/>
      </c>
      <c r="B467" s="39"/>
      <c r="C467" s="35"/>
      <c r="D467" s="35"/>
      <c r="E467" s="40"/>
      <c r="F467" s="35"/>
      <c r="G467" s="40"/>
      <c r="H467" s="35"/>
      <c r="I467" s="41"/>
      <c r="J467" s="35"/>
      <c r="K467" s="38" t="str">
        <f aca="false">IF($J467="Yes",IF(COUNTIF(Updates!$G$6:$G$305,$A467)&gt;0,"Logged","Not yet"),"")</f>
        <v/>
      </c>
      <c r="L467" s="42" t="str">
        <f aca="false">IF(COUNTA($B467:$J467)=0,"",IF(OR($B467="",$C467="",$D467="",$E467="",$H467="",$J467=""),"Fill in the starred columns",IF(COUNTIF(Products!$A$6:$A$55,$C467)=0,"Product not on Products sheet","")))</f>
        <v/>
      </c>
    </row>
    <row r="468" customFormat="false" ht="15" hidden="false" customHeight="true" outlineLevel="0" collapsed="false">
      <c r="A468" s="38" t="str">
        <f aca="false">IF(COUNTA($B468:$J468)=0,"","I"&amp;TEXT(ROW()-5,"000"))</f>
        <v/>
      </c>
      <c r="B468" s="39"/>
      <c r="C468" s="35"/>
      <c r="D468" s="35"/>
      <c r="E468" s="40"/>
      <c r="F468" s="35"/>
      <c r="G468" s="40"/>
      <c r="H468" s="35"/>
      <c r="I468" s="41"/>
      <c r="J468" s="35"/>
      <c r="K468" s="38" t="str">
        <f aca="false">IF($J468="Yes",IF(COUNTIF(Updates!$G$6:$G$305,$A468)&gt;0,"Logged","Not yet"),"")</f>
        <v/>
      </c>
      <c r="L468" s="42" t="str">
        <f aca="false">IF(COUNTA($B468:$J468)=0,"",IF(OR($B468="",$C468="",$D468="",$E468="",$H468="",$J468=""),"Fill in the starred columns",IF(COUNTIF(Products!$A$6:$A$55,$C468)=0,"Product not on Products sheet","")))</f>
        <v/>
      </c>
    </row>
    <row r="469" customFormat="false" ht="15" hidden="false" customHeight="true" outlineLevel="0" collapsed="false">
      <c r="A469" s="38" t="str">
        <f aca="false">IF(COUNTA($B469:$J469)=0,"","I"&amp;TEXT(ROW()-5,"000"))</f>
        <v/>
      </c>
      <c r="B469" s="39"/>
      <c r="C469" s="35"/>
      <c r="D469" s="35"/>
      <c r="E469" s="40"/>
      <c r="F469" s="35"/>
      <c r="G469" s="40"/>
      <c r="H469" s="35"/>
      <c r="I469" s="41"/>
      <c r="J469" s="35"/>
      <c r="K469" s="38" t="str">
        <f aca="false">IF($J469="Yes",IF(COUNTIF(Updates!$G$6:$G$305,$A469)&gt;0,"Logged","Not yet"),"")</f>
        <v/>
      </c>
      <c r="L469" s="42" t="str">
        <f aca="false">IF(COUNTA($B469:$J469)=0,"",IF(OR($B469="",$C469="",$D469="",$E469="",$H469="",$J469=""),"Fill in the starred columns",IF(COUNTIF(Products!$A$6:$A$55,$C469)=0,"Product not on Products sheet","")))</f>
        <v/>
      </c>
    </row>
    <row r="470" customFormat="false" ht="15" hidden="false" customHeight="true" outlineLevel="0" collapsed="false">
      <c r="A470" s="38" t="str">
        <f aca="false">IF(COUNTA($B470:$J470)=0,"","I"&amp;TEXT(ROW()-5,"000"))</f>
        <v/>
      </c>
      <c r="B470" s="39"/>
      <c r="C470" s="35"/>
      <c r="D470" s="35"/>
      <c r="E470" s="40"/>
      <c r="F470" s="35"/>
      <c r="G470" s="40"/>
      <c r="H470" s="35"/>
      <c r="I470" s="41"/>
      <c r="J470" s="35"/>
      <c r="K470" s="38" t="str">
        <f aca="false">IF($J470="Yes",IF(COUNTIF(Updates!$G$6:$G$305,$A470)&gt;0,"Logged","Not yet"),"")</f>
        <v/>
      </c>
      <c r="L470" s="42" t="str">
        <f aca="false">IF(COUNTA($B470:$J470)=0,"",IF(OR($B470="",$C470="",$D470="",$E470="",$H470="",$J470=""),"Fill in the starred columns",IF(COUNTIF(Products!$A$6:$A$55,$C470)=0,"Product not on Products sheet","")))</f>
        <v/>
      </c>
    </row>
    <row r="471" customFormat="false" ht="15" hidden="false" customHeight="true" outlineLevel="0" collapsed="false">
      <c r="A471" s="38" t="str">
        <f aca="false">IF(COUNTA($B471:$J471)=0,"","I"&amp;TEXT(ROW()-5,"000"))</f>
        <v/>
      </c>
      <c r="B471" s="39"/>
      <c r="C471" s="35"/>
      <c r="D471" s="35"/>
      <c r="E471" s="40"/>
      <c r="F471" s="35"/>
      <c r="G471" s="40"/>
      <c r="H471" s="35"/>
      <c r="I471" s="41"/>
      <c r="J471" s="35"/>
      <c r="K471" s="38" t="str">
        <f aca="false">IF($J471="Yes",IF(COUNTIF(Updates!$G$6:$G$305,$A471)&gt;0,"Logged","Not yet"),"")</f>
        <v/>
      </c>
      <c r="L471" s="42" t="str">
        <f aca="false">IF(COUNTA($B471:$J471)=0,"",IF(OR($B471="",$C471="",$D471="",$E471="",$H471="",$J471=""),"Fill in the starred columns",IF(COUNTIF(Products!$A$6:$A$55,$C471)=0,"Product not on Products sheet","")))</f>
        <v/>
      </c>
    </row>
    <row r="472" customFormat="false" ht="15" hidden="false" customHeight="true" outlineLevel="0" collapsed="false">
      <c r="A472" s="38" t="str">
        <f aca="false">IF(COUNTA($B472:$J472)=0,"","I"&amp;TEXT(ROW()-5,"000"))</f>
        <v/>
      </c>
      <c r="B472" s="39"/>
      <c r="C472" s="35"/>
      <c r="D472" s="35"/>
      <c r="E472" s="40"/>
      <c r="F472" s="35"/>
      <c r="G472" s="40"/>
      <c r="H472" s="35"/>
      <c r="I472" s="41"/>
      <c r="J472" s="35"/>
      <c r="K472" s="38" t="str">
        <f aca="false">IF($J472="Yes",IF(COUNTIF(Updates!$G$6:$G$305,$A472)&gt;0,"Logged","Not yet"),"")</f>
        <v/>
      </c>
      <c r="L472" s="42" t="str">
        <f aca="false">IF(COUNTA($B472:$J472)=0,"",IF(OR($B472="",$C472="",$D472="",$E472="",$H472="",$J472=""),"Fill in the starred columns",IF(COUNTIF(Products!$A$6:$A$55,$C472)=0,"Product not on Products sheet","")))</f>
        <v/>
      </c>
    </row>
    <row r="473" customFormat="false" ht="15" hidden="false" customHeight="true" outlineLevel="0" collapsed="false">
      <c r="A473" s="38" t="str">
        <f aca="false">IF(COUNTA($B473:$J473)=0,"","I"&amp;TEXT(ROW()-5,"000"))</f>
        <v/>
      </c>
      <c r="B473" s="39"/>
      <c r="C473" s="35"/>
      <c r="D473" s="35"/>
      <c r="E473" s="40"/>
      <c r="F473" s="35"/>
      <c r="G473" s="40"/>
      <c r="H473" s="35"/>
      <c r="I473" s="41"/>
      <c r="J473" s="35"/>
      <c r="K473" s="38" t="str">
        <f aca="false">IF($J473="Yes",IF(COUNTIF(Updates!$G$6:$G$305,$A473)&gt;0,"Logged","Not yet"),"")</f>
        <v/>
      </c>
      <c r="L473" s="42" t="str">
        <f aca="false">IF(COUNTA($B473:$J473)=0,"",IF(OR($B473="",$C473="",$D473="",$E473="",$H473="",$J473=""),"Fill in the starred columns",IF(COUNTIF(Products!$A$6:$A$55,$C473)=0,"Product not on Products sheet","")))</f>
        <v/>
      </c>
    </row>
    <row r="474" customFormat="false" ht="15" hidden="false" customHeight="true" outlineLevel="0" collapsed="false">
      <c r="A474" s="38" t="str">
        <f aca="false">IF(COUNTA($B474:$J474)=0,"","I"&amp;TEXT(ROW()-5,"000"))</f>
        <v/>
      </c>
      <c r="B474" s="39"/>
      <c r="C474" s="35"/>
      <c r="D474" s="35"/>
      <c r="E474" s="40"/>
      <c r="F474" s="35"/>
      <c r="G474" s="40"/>
      <c r="H474" s="35"/>
      <c r="I474" s="41"/>
      <c r="J474" s="35"/>
      <c r="K474" s="38" t="str">
        <f aca="false">IF($J474="Yes",IF(COUNTIF(Updates!$G$6:$G$305,$A474)&gt;0,"Logged","Not yet"),"")</f>
        <v/>
      </c>
      <c r="L474" s="42" t="str">
        <f aca="false">IF(COUNTA($B474:$J474)=0,"",IF(OR($B474="",$C474="",$D474="",$E474="",$H474="",$J474=""),"Fill in the starred columns",IF(COUNTIF(Products!$A$6:$A$55,$C474)=0,"Product not on Products sheet","")))</f>
        <v/>
      </c>
    </row>
    <row r="475" customFormat="false" ht="15" hidden="false" customHeight="true" outlineLevel="0" collapsed="false">
      <c r="A475" s="38" t="str">
        <f aca="false">IF(COUNTA($B475:$J475)=0,"","I"&amp;TEXT(ROW()-5,"000"))</f>
        <v/>
      </c>
      <c r="B475" s="39"/>
      <c r="C475" s="35"/>
      <c r="D475" s="35"/>
      <c r="E475" s="40"/>
      <c r="F475" s="35"/>
      <c r="G475" s="40"/>
      <c r="H475" s="35"/>
      <c r="I475" s="41"/>
      <c r="J475" s="35"/>
      <c r="K475" s="38" t="str">
        <f aca="false">IF($J475="Yes",IF(COUNTIF(Updates!$G$6:$G$305,$A475)&gt;0,"Logged","Not yet"),"")</f>
        <v/>
      </c>
      <c r="L475" s="42" t="str">
        <f aca="false">IF(COUNTA($B475:$J475)=0,"",IF(OR($B475="",$C475="",$D475="",$E475="",$H475="",$J475=""),"Fill in the starred columns",IF(COUNTIF(Products!$A$6:$A$55,$C475)=0,"Product not on Products sheet","")))</f>
        <v/>
      </c>
    </row>
    <row r="476" customFormat="false" ht="15" hidden="false" customHeight="true" outlineLevel="0" collapsed="false">
      <c r="A476" s="38" t="str">
        <f aca="false">IF(COUNTA($B476:$J476)=0,"","I"&amp;TEXT(ROW()-5,"000"))</f>
        <v/>
      </c>
      <c r="B476" s="39"/>
      <c r="C476" s="35"/>
      <c r="D476" s="35"/>
      <c r="E476" s="40"/>
      <c r="F476" s="35"/>
      <c r="G476" s="40"/>
      <c r="H476" s="35"/>
      <c r="I476" s="41"/>
      <c r="J476" s="35"/>
      <c r="K476" s="38" t="str">
        <f aca="false">IF($J476="Yes",IF(COUNTIF(Updates!$G$6:$G$305,$A476)&gt;0,"Logged","Not yet"),"")</f>
        <v/>
      </c>
      <c r="L476" s="42" t="str">
        <f aca="false">IF(COUNTA($B476:$J476)=0,"",IF(OR($B476="",$C476="",$D476="",$E476="",$H476="",$J476=""),"Fill in the starred columns",IF(COUNTIF(Products!$A$6:$A$55,$C476)=0,"Product not on Products sheet","")))</f>
        <v/>
      </c>
    </row>
    <row r="477" customFormat="false" ht="15" hidden="false" customHeight="true" outlineLevel="0" collapsed="false">
      <c r="A477" s="38" t="str">
        <f aca="false">IF(COUNTA($B477:$J477)=0,"","I"&amp;TEXT(ROW()-5,"000"))</f>
        <v/>
      </c>
      <c r="B477" s="39"/>
      <c r="C477" s="35"/>
      <c r="D477" s="35"/>
      <c r="E477" s="40"/>
      <c r="F477" s="35"/>
      <c r="G477" s="40"/>
      <c r="H477" s="35"/>
      <c r="I477" s="41"/>
      <c r="J477" s="35"/>
      <c r="K477" s="38" t="str">
        <f aca="false">IF($J477="Yes",IF(COUNTIF(Updates!$G$6:$G$305,$A477)&gt;0,"Logged","Not yet"),"")</f>
        <v/>
      </c>
      <c r="L477" s="42" t="str">
        <f aca="false">IF(COUNTA($B477:$J477)=0,"",IF(OR($B477="",$C477="",$D477="",$E477="",$H477="",$J477=""),"Fill in the starred columns",IF(COUNTIF(Products!$A$6:$A$55,$C477)=0,"Product not on Products sheet","")))</f>
        <v/>
      </c>
    </row>
    <row r="478" customFormat="false" ht="15" hidden="false" customHeight="true" outlineLevel="0" collapsed="false">
      <c r="A478" s="38" t="str">
        <f aca="false">IF(COUNTA($B478:$J478)=0,"","I"&amp;TEXT(ROW()-5,"000"))</f>
        <v/>
      </c>
      <c r="B478" s="39"/>
      <c r="C478" s="35"/>
      <c r="D478" s="35"/>
      <c r="E478" s="40"/>
      <c r="F478" s="35"/>
      <c r="G478" s="40"/>
      <c r="H478" s="35"/>
      <c r="I478" s="41"/>
      <c r="J478" s="35"/>
      <c r="K478" s="38" t="str">
        <f aca="false">IF($J478="Yes",IF(COUNTIF(Updates!$G$6:$G$305,$A478)&gt;0,"Logged","Not yet"),"")</f>
        <v/>
      </c>
      <c r="L478" s="42" t="str">
        <f aca="false">IF(COUNTA($B478:$J478)=0,"",IF(OR($B478="",$C478="",$D478="",$E478="",$H478="",$J478=""),"Fill in the starred columns",IF(COUNTIF(Products!$A$6:$A$55,$C478)=0,"Product not on Products sheet","")))</f>
        <v/>
      </c>
    </row>
    <row r="479" customFormat="false" ht="15" hidden="false" customHeight="true" outlineLevel="0" collapsed="false">
      <c r="A479" s="38" t="str">
        <f aca="false">IF(COUNTA($B479:$J479)=0,"","I"&amp;TEXT(ROW()-5,"000"))</f>
        <v/>
      </c>
      <c r="B479" s="39"/>
      <c r="C479" s="35"/>
      <c r="D479" s="35"/>
      <c r="E479" s="40"/>
      <c r="F479" s="35"/>
      <c r="G479" s="40"/>
      <c r="H479" s="35"/>
      <c r="I479" s="41"/>
      <c r="J479" s="35"/>
      <c r="K479" s="38" t="str">
        <f aca="false">IF($J479="Yes",IF(COUNTIF(Updates!$G$6:$G$305,$A479)&gt;0,"Logged","Not yet"),"")</f>
        <v/>
      </c>
      <c r="L479" s="42" t="str">
        <f aca="false">IF(COUNTA($B479:$J479)=0,"",IF(OR($B479="",$C479="",$D479="",$E479="",$H479="",$J479=""),"Fill in the starred columns",IF(COUNTIF(Products!$A$6:$A$55,$C479)=0,"Product not on Products sheet","")))</f>
        <v/>
      </c>
    </row>
    <row r="480" customFormat="false" ht="15" hidden="false" customHeight="true" outlineLevel="0" collapsed="false">
      <c r="A480" s="38" t="str">
        <f aca="false">IF(COUNTA($B480:$J480)=0,"","I"&amp;TEXT(ROW()-5,"000"))</f>
        <v/>
      </c>
      <c r="B480" s="39"/>
      <c r="C480" s="35"/>
      <c r="D480" s="35"/>
      <c r="E480" s="40"/>
      <c r="F480" s="35"/>
      <c r="G480" s="40"/>
      <c r="H480" s="35"/>
      <c r="I480" s="41"/>
      <c r="J480" s="35"/>
      <c r="K480" s="38" t="str">
        <f aca="false">IF($J480="Yes",IF(COUNTIF(Updates!$G$6:$G$305,$A480)&gt;0,"Logged","Not yet"),"")</f>
        <v/>
      </c>
      <c r="L480" s="42" t="str">
        <f aca="false">IF(COUNTA($B480:$J480)=0,"",IF(OR($B480="",$C480="",$D480="",$E480="",$H480="",$J480=""),"Fill in the starred columns",IF(COUNTIF(Products!$A$6:$A$55,$C480)=0,"Product not on Products sheet","")))</f>
        <v/>
      </c>
    </row>
    <row r="481" customFormat="false" ht="15" hidden="false" customHeight="true" outlineLevel="0" collapsed="false">
      <c r="A481" s="38" t="str">
        <f aca="false">IF(COUNTA($B481:$J481)=0,"","I"&amp;TEXT(ROW()-5,"000"))</f>
        <v/>
      </c>
      <c r="B481" s="39"/>
      <c r="C481" s="35"/>
      <c r="D481" s="35"/>
      <c r="E481" s="40"/>
      <c r="F481" s="35"/>
      <c r="G481" s="40"/>
      <c r="H481" s="35"/>
      <c r="I481" s="41"/>
      <c r="J481" s="35"/>
      <c r="K481" s="38" t="str">
        <f aca="false">IF($J481="Yes",IF(COUNTIF(Updates!$G$6:$G$305,$A481)&gt;0,"Logged","Not yet"),"")</f>
        <v/>
      </c>
      <c r="L481" s="42" t="str">
        <f aca="false">IF(COUNTA($B481:$J481)=0,"",IF(OR($B481="",$C481="",$D481="",$E481="",$H481="",$J481=""),"Fill in the starred columns",IF(COUNTIF(Products!$A$6:$A$55,$C481)=0,"Product not on Products sheet","")))</f>
        <v/>
      </c>
    </row>
    <row r="482" customFormat="false" ht="15" hidden="false" customHeight="true" outlineLevel="0" collapsed="false">
      <c r="A482" s="38" t="str">
        <f aca="false">IF(COUNTA($B482:$J482)=0,"","I"&amp;TEXT(ROW()-5,"000"))</f>
        <v/>
      </c>
      <c r="B482" s="39"/>
      <c r="C482" s="35"/>
      <c r="D482" s="35"/>
      <c r="E482" s="40"/>
      <c r="F482" s="35"/>
      <c r="G482" s="40"/>
      <c r="H482" s="35"/>
      <c r="I482" s="41"/>
      <c r="J482" s="35"/>
      <c r="K482" s="38" t="str">
        <f aca="false">IF($J482="Yes",IF(COUNTIF(Updates!$G$6:$G$305,$A482)&gt;0,"Logged","Not yet"),"")</f>
        <v/>
      </c>
      <c r="L482" s="42" t="str">
        <f aca="false">IF(COUNTA($B482:$J482)=0,"",IF(OR($B482="",$C482="",$D482="",$E482="",$H482="",$J482=""),"Fill in the starred columns",IF(COUNTIF(Products!$A$6:$A$55,$C482)=0,"Product not on Products sheet","")))</f>
        <v/>
      </c>
    </row>
    <row r="483" customFormat="false" ht="15" hidden="false" customHeight="true" outlineLevel="0" collapsed="false">
      <c r="A483" s="38" t="str">
        <f aca="false">IF(COUNTA($B483:$J483)=0,"","I"&amp;TEXT(ROW()-5,"000"))</f>
        <v/>
      </c>
      <c r="B483" s="39"/>
      <c r="C483" s="35"/>
      <c r="D483" s="35"/>
      <c r="E483" s="40"/>
      <c r="F483" s="35"/>
      <c r="G483" s="40"/>
      <c r="H483" s="35"/>
      <c r="I483" s="41"/>
      <c r="J483" s="35"/>
      <c r="K483" s="38" t="str">
        <f aca="false">IF($J483="Yes",IF(COUNTIF(Updates!$G$6:$G$305,$A483)&gt;0,"Logged","Not yet"),"")</f>
        <v/>
      </c>
      <c r="L483" s="42" t="str">
        <f aca="false">IF(COUNTA($B483:$J483)=0,"",IF(OR($B483="",$C483="",$D483="",$E483="",$H483="",$J483=""),"Fill in the starred columns",IF(COUNTIF(Products!$A$6:$A$55,$C483)=0,"Product not on Products sheet","")))</f>
        <v/>
      </c>
    </row>
    <row r="484" customFormat="false" ht="15" hidden="false" customHeight="true" outlineLevel="0" collapsed="false">
      <c r="A484" s="38" t="str">
        <f aca="false">IF(COUNTA($B484:$J484)=0,"","I"&amp;TEXT(ROW()-5,"000"))</f>
        <v/>
      </c>
      <c r="B484" s="39"/>
      <c r="C484" s="35"/>
      <c r="D484" s="35"/>
      <c r="E484" s="40"/>
      <c r="F484" s="35"/>
      <c r="G484" s="40"/>
      <c r="H484" s="35"/>
      <c r="I484" s="41"/>
      <c r="J484" s="35"/>
      <c r="K484" s="38" t="str">
        <f aca="false">IF($J484="Yes",IF(COUNTIF(Updates!$G$6:$G$305,$A484)&gt;0,"Logged","Not yet"),"")</f>
        <v/>
      </c>
      <c r="L484" s="42" t="str">
        <f aca="false">IF(COUNTA($B484:$J484)=0,"",IF(OR($B484="",$C484="",$D484="",$E484="",$H484="",$J484=""),"Fill in the starred columns",IF(COUNTIF(Products!$A$6:$A$55,$C484)=0,"Product not on Products sheet","")))</f>
        <v/>
      </c>
    </row>
    <row r="485" customFormat="false" ht="15" hidden="false" customHeight="true" outlineLevel="0" collapsed="false">
      <c r="A485" s="38" t="str">
        <f aca="false">IF(COUNTA($B485:$J485)=0,"","I"&amp;TEXT(ROW()-5,"000"))</f>
        <v/>
      </c>
      <c r="B485" s="39"/>
      <c r="C485" s="35"/>
      <c r="D485" s="35"/>
      <c r="E485" s="40"/>
      <c r="F485" s="35"/>
      <c r="G485" s="40"/>
      <c r="H485" s="35"/>
      <c r="I485" s="41"/>
      <c r="J485" s="35"/>
      <c r="K485" s="38" t="str">
        <f aca="false">IF($J485="Yes",IF(COUNTIF(Updates!$G$6:$G$305,$A485)&gt;0,"Logged","Not yet"),"")</f>
        <v/>
      </c>
      <c r="L485" s="42" t="str">
        <f aca="false">IF(COUNTA($B485:$J485)=0,"",IF(OR($B485="",$C485="",$D485="",$E485="",$H485="",$J485=""),"Fill in the starred columns",IF(COUNTIF(Products!$A$6:$A$55,$C485)=0,"Product not on Products sheet","")))</f>
        <v/>
      </c>
    </row>
    <row r="486" customFormat="false" ht="15" hidden="false" customHeight="true" outlineLevel="0" collapsed="false">
      <c r="A486" s="38" t="str">
        <f aca="false">IF(COUNTA($B486:$J486)=0,"","I"&amp;TEXT(ROW()-5,"000"))</f>
        <v/>
      </c>
      <c r="B486" s="39"/>
      <c r="C486" s="35"/>
      <c r="D486" s="35"/>
      <c r="E486" s="40"/>
      <c r="F486" s="35"/>
      <c r="G486" s="40"/>
      <c r="H486" s="35"/>
      <c r="I486" s="41"/>
      <c r="J486" s="35"/>
      <c r="K486" s="38" t="str">
        <f aca="false">IF($J486="Yes",IF(COUNTIF(Updates!$G$6:$G$305,$A486)&gt;0,"Logged","Not yet"),"")</f>
        <v/>
      </c>
      <c r="L486" s="42" t="str">
        <f aca="false">IF(COUNTA($B486:$J486)=0,"",IF(OR($B486="",$C486="",$D486="",$E486="",$H486="",$J486=""),"Fill in the starred columns",IF(COUNTIF(Products!$A$6:$A$55,$C486)=0,"Product not on Products sheet","")))</f>
        <v/>
      </c>
    </row>
    <row r="487" customFormat="false" ht="15" hidden="false" customHeight="true" outlineLevel="0" collapsed="false">
      <c r="A487" s="38" t="str">
        <f aca="false">IF(COUNTA($B487:$J487)=0,"","I"&amp;TEXT(ROW()-5,"000"))</f>
        <v/>
      </c>
      <c r="B487" s="39"/>
      <c r="C487" s="35"/>
      <c r="D487" s="35"/>
      <c r="E487" s="40"/>
      <c r="F487" s="35"/>
      <c r="G487" s="40"/>
      <c r="H487" s="35"/>
      <c r="I487" s="41"/>
      <c r="J487" s="35"/>
      <c r="K487" s="38" t="str">
        <f aca="false">IF($J487="Yes",IF(COUNTIF(Updates!$G$6:$G$305,$A487)&gt;0,"Logged","Not yet"),"")</f>
        <v/>
      </c>
      <c r="L487" s="42" t="str">
        <f aca="false">IF(COUNTA($B487:$J487)=0,"",IF(OR($B487="",$C487="",$D487="",$E487="",$H487="",$J487=""),"Fill in the starred columns",IF(COUNTIF(Products!$A$6:$A$55,$C487)=0,"Product not on Products sheet","")))</f>
        <v/>
      </c>
    </row>
    <row r="488" customFormat="false" ht="15" hidden="false" customHeight="true" outlineLevel="0" collapsed="false">
      <c r="A488" s="38" t="str">
        <f aca="false">IF(COUNTA($B488:$J488)=0,"","I"&amp;TEXT(ROW()-5,"000"))</f>
        <v/>
      </c>
      <c r="B488" s="39"/>
      <c r="C488" s="35"/>
      <c r="D488" s="35"/>
      <c r="E488" s="40"/>
      <c r="F488" s="35"/>
      <c r="G488" s="40"/>
      <c r="H488" s="35"/>
      <c r="I488" s="41"/>
      <c r="J488" s="35"/>
      <c r="K488" s="38" t="str">
        <f aca="false">IF($J488="Yes",IF(COUNTIF(Updates!$G$6:$G$305,$A488)&gt;0,"Logged","Not yet"),"")</f>
        <v/>
      </c>
      <c r="L488" s="42" t="str">
        <f aca="false">IF(COUNTA($B488:$J488)=0,"",IF(OR($B488="",$C488="",$D488="",$E488="",$H488="",$J488=""),"Fill in the starred columns",IF(COUNTIF(Products!$A$6:$A$55,$C488)=0,"Product not on Products sheet","")))</f>
        <v/>
      </c>
    </row>
    <row r="489" customFormat="false" ht="15" hidden="false" customHeight="true" outlineLevel="0" collapsed="false">
      <c r="A489" s="38" t="str">
        <f aca="false">IF(COUNTA($B489:$J489)=0,"","I"&amp;TEXT(ROW()-5,"000"))</f>
        <v/>
      </c>
      <c r="B489" s="39"/>
      <c r="C489" s="35"/>
      <c r="D489" s="35"/>
      <c r="E489" s="40"/>
      <c r="F489" s="35"/>
      <c r="G489" s="40"/>
      <c r="H489" s="35"/>
      <c r="I489" s="41"/>
      <c r="J489" s="35"/>
      <c r="K489" s="38" t="str">
        <f aca="false">IF($J489="Yes",IF(COUNTIF(Updates!$G$6:$G$305,$A489)&gt;0,"Logged","Not yet"),"")</f>
        <v/>
      </c>
      <c r="L489" s="42" t="str">
        <f aca="false">IF(COUNTA($B489:$J489)=0,"",IF(OR($B489="",$C489="",$D489="",$E489="",$H489="",$J489=""),"Fill in the starred columns",IF(COUNTIF(Products!$A$6:$A$55,$C489)=0,"Product not on Products sheet","")))</f>
        <v/>
      </c>
    </row>
    <row r="490" customFormat="false" ht="15" hidden="false" customHeight="true" outlineLevel="0" collapsed="false">
      <c r="A490" s="38" t="str">
        <f aca="false">IF(COUNTA($B490:$J490)=0,"","I"&amp;TEXT(ROW()-5,"000"))</f>
        <v/>
      </c>
      <c r="B490" s="39"/>
      <c r="C490" s="35"/>
      <c r="D490" s="35"/>
      <c r="E490" s="40"/>
      <c r="F490" s="35"/>
      <c r="G490" s="40"/>
      <c r="H490" s="35"/>
      <c r="I490" s="41"/>
      <c r="J490" s="35"/>
      <c r="K490" s="38" t="str">
        <f aca="false">IF($J490="Yes",IF(COUNTIF(Updates!$G$6:$G$305,$A490)&gt;0,"Logged","Not yet"),"")</f>
        <v/>
      </c>
      <c r="L490" s="42" t="str">
        <f aca="false">IF(COUNTA($B490:$J490)=0,"",IF(OR($B490="",$C490="",$D490="",$E490="",$H490="",$J490=""),"Fill in the starred columns",IF(COUNTIF(Products!$A$6:$A$55,$C490)=0,"Product not on Products sheet","")))</f>
        <v/>
      </c>
    </row>
    <row r="491" customFormat="false" ht="15" hidden="false" customHeight="true" outlineLevel="0" collapsed="false">
      <c r="A491" s="38" t="str">
        <f aca="false">IF(COUNTA($B491:$J491)=0,"","I"&amp;TEXT(ROW()-5,"000"))</f>
        <v/>
      </c>
      <c r="B491" s="39"/>
      <c r="C491" s="35"/>
      <c r="D491" s="35"/>
      <c r="E491" s="40"/>
      <c r="F491" s="35"/>
      <c r="G491" s="40"/>
      <c r="H491" s="35"/>
      <c r="I491" s="41"/>
      <c r="J491" s="35"/>
      <c r="K491" s="38" t="str">
        <f aca="false">IF($J491="Yes",IF(COUNTIF(Updates!$G$6:$G$305,$A491)&gt;0,"Logged","Not yet"),"")</f>
        <v/>
      </c>
      <c r="L491" s="42" t="str">
        <f aca="false">IF(COUNTA($B491:$J491)=0,"",IF(OR($B491="",$C491="",$D491="",$E491="",$H491="",$J491=""),"Fill in the starred columns",IF(COUNTIF(Products!$A$6:$A$55,$C491)=0,"Product not on Products sheet","")))</f>
        <v/>
      </c>
    </row>
    <row r="492" customFormat="false" ht="15" hidden="false" customHeight="true" outlineLevel="0" collapsed="false">
      <c r="A492" s="38" t="str">
        <f aca="false">IF(COUNTA($B492:$J492)=0,"","I"&amp;TEXT(ROW()-5,"000"))</f>
        <v/>
      </c>
      <c r="B492" s="39"/>
      <c r="C492" s="35"/>
      <c r="D492" s="35"/>
      <c r="E492" s="40"/>
      <c r="F492" s="35"/>
      <c r="G492" s="40"/>
      <c r="H492" s="35"/>
      <c r="I492" s="41"/>
      <c r="J492" s="35"/>
      <c r="K492" s="38" t="str">
        <f aca="false">IF($J492="Yes",IF(COUNTIF(Updates!$G$6:$G$305,$A492)&gt;0,"Logged","Not yet"),"")</f>
        <v/>
      </c>
      <c r="L492" s="42" t="str">
        <f aca="false">IF(COUNTA($B492:$J492)=0,"",IF(OR($B492="",$C492="",$D492="",$E492="",$H492="",$J492=""),"Fill in the starred columns",IF(COUNTIF(Products!$A$6:$A$55,$C492)=0,"Product not on Products sheet","")))</f>
        <v/>
      </c>
    </row>
    <row r="493" customFormat="false" ht="15" hidden="false" customHeight="true" outlineLevel="0" collapsed="false">
      <c r="A493" s="38" t="str">
        <f aca="false">IF(COUNTA($B493:$J493)=0,"","I"&amp;TEXT(ROW()-5,"000"))</f>
        <v/>
      </c>
      <c r="B493" s="39"/>
      <c r="C493" s="35"/>
      <c r="D493" s="35"/>
      <c r="E493" s="40"/>
      <c r="F493" s="35"/>
      <c r="G493" s="40"/>
      <c r="H493" s="35"/>
      <c r="I493" s="41"/>
      <c r="J493" s="35"/>
      <c r="K493" s="38" t="str">
        <f aca="false">IF($J493="Yes",IF(COUNTIF(Updates!$G$6:$G$305,$A493)&gt;0,"Logged","Not yet"),"")</f>
        <v/>
      </c>
      <c r="L493" s="42" t="str">
        <f aca="false">IF(COUNTA($B493:$J493)=0,"",IF(OR($B493="",$C493="",$D493="",$E493="",$H493="",$J493=""),"Fill in the starred columns",IF(COUNTIF(Products!$A$6:$A$55,$C493)=0,"Product not on Products sheet","")))</f>
        <v/>
      </c>
    </row>
    <row r="494" customFormat="false" ht="15" hidden="false" customHeight="true" outlineLevel="0" collapsed="false">
      <c r="A494" s="38" t="str">
        <f aca="false">IF(COUNTA($B494:$J494)=0,"","I"&amp;TEXT(ROW()-5,"000"))</f>
        <v/>
      </c>
      <c r="B494" s="39"/>
      <c r="C494" s="35"/>
      <c r="D494" s="35"/>
      <c r="E494" s="40"/>
      <c r="F494" s="35"/>
      <c r="G494" s="40"/>
      <c r="H494" s="35"/>
      <c r="I494" s="41"/>
      <c r="J494" s="35"/>
      <c r="K494" s="38" t="str">
        <f aca="false">IF($J494="Yes",IF(COUNTIF(Updates!$G$6:$G$305,$A494)&gt;0,"Logged","Not yet"),"")</f>
        <v/>
      </c>
      <c r="L494" s="42" t="str">
        <f aca="false">IF(COUNTA($B494:$J494)=0,"",IF(OR($B494="",$C494="",$D494="",$E494="",$H494="",$J494=""),"Fill in the starred columns",IF(COUNTIF(Products!$A$6:$A$55,$C494)=0,"Product not on Products sheet","")))</f>
        <v/>
      </c>
    </row>
    <row r="495" customFormat="false" ht="15" hidden="false" customHeight="true" outlineLevel="0" collapsed="false">
      <c r="A495" s="38" t="str">
        <f aca="false">IF(COUNTA($B495:$J495)=0,"","I"&amp;TEXT(ROW()-5,"000"))</f>
        <v/>
      </c>
      <c r="B495" s="39"/>
      <c r="C495" s="35"/>
      <c r="D495" s="35"/>
      <c r="E495" s="40"/>
      <c r="F495" s="35"/>
      <c r="G495" s="40"/>
      <c r="H495" s="35"/>
      <c r="I495" s="41"/>
      <c r="J495" s="35"/>
      <c r="K495" s="38" t="str">
        <f aca="false">IF($J495="Yes",IF(COUNTIF(Updates!$G$6:$G$305,$A495)&gt;0,"Logged","Not yet"),"")</f>
        <v/>
      </c>
      <c r="L495" s="42" t="str">
        <f aca="false">IF(COUNTA($B495:$J495)=0,"",IF(OR($B495="",$C495="",$D495="",$E495="",$H495="",$J495=""),"Fill in the starred columns",IF(COUNTIF(Products!$A$6:$A$55,$C495)=0,"Product not on Products sheet","")))</f>
        <v/>
      </c>
    </row>
    <row r="496" customFormat="false" ht="15" hidden="false" customHeight="true" outlineLevel="0" collapsed="false">
      <c r="A496" s="38" t="str">
        <f aca="false">IF(COUNTA($B496:$J496)=0,"","I"&amp;TEXT(ROW()-5,"000"))</f>
        <v/>
      </c>
      <c r="B496" s="39"/>
      <c r="C496" s="35"/>
      <c r="D496" s="35"/>
      <c r="E496" s="40"/>
      <c r="F496" s="35"/>
      <c r="G496" s="40"/>
      <c r="H496" s="35"/>
      <c r="I496" s="41"/>
      <c r="J496" s="35"/>
      <c r="K496" s="38" t="str">
        <f aca="false">IF($J496="Yes",IF(COUNTIF(Updates!$G$6:$G$305,$A496)&gt;0,"Logged","Not yet"),"")</f>
        <v/>
      </c>
      <c r="L496" s="42" t="str">
        <f aca="false">IF(COUNTA($B496:$J496)=0,"",IF(OR($B496="",$C496="",$D496="",$E496="",$H496="",$J496=""),"Fill in the starred columns",IF(COUNTIF(Products!$A$6:$A$55,$C496)=0,"Product not on Products sheet","")))</f>
        <v/>
      </c>
    </row>
    <row r="497" customFormat="false" ht="15" hidden="false" customHeight="true" outlineLevel="0" collapsed="false">
      <c r="A497" s="38" t="str">
        <f aca="false">IF(COUNTA($B497:$J497)=0,"","I"&amp;TEXT(ROW()-5,"000"))</f>
        <v/>
      </c>
      <c r="B497" s="39"/>
      <c r="C497" s="35"/>
      <c r="D497" s="35"/>
      <c r="E497" s="40"/>
      <c r="F497" s="35"/>
      <c r="G497" s="40"/>
      <c r="H497" s="35"/>
      <c r="I497" s="41"/>
      <c r="J497" s="35"/>
      <c r="K497" s="38" t="str">
        <f aca="false">IF($J497="Yes",IF(COUNTIF(Updates!$G$6:$G$305,$A497)&gt;0,"Logged","Not yet"),"")</f>
        <v/>
      </c>
      <c r="L497" s="42" t="str">
        <f aca="false">IF(COUNTA($B497:$J497)=0,"",IF(OR($B497="",$C497="",$D497="",$E497="",$H497="",$J497=""),"Fill in the starred columns",IF(COUNTIF(Products!$A$6:$A$55,$C497)=0,"Product not on Products sheet","")))</f>
        <v/>
      </c>
    </row>
    <row r="498" customFormat="false" ht="15" hidden="false" customHeight="true" outlineLevel="0" collapsed="false">
      <c r="A498" s="38" t="str">
        <f aca="false">IF(COUNTA($B498:$J498)=0,"","I"&amp;TEXT(ROW()-5,"000"))</f>
        <v/>
      </c>
      <c r="B498" s="39"/>
      <c r="C498" s="35"/>
      <c r="D498" s="35"/>
      <c r="E498" s="40"/>
      <c r="F498" s="35"/>
      <c r="G498" s="40"/>
      <c r="H498" s="35"/>
      <c r="I498" s="41"/>
      <c r="J498" s="35"/>
      <c r="K498" s="38" t="str">
        <f aca="false">IF($J498="Yes",IF(COUNTIF(Updates!$G$6:$G$305,$A498)&gt;0,"Logged","Not yet"),"")</f>
        <v/>
      </c>
      <c r="L498" s="42" t="str">
        <f aca="false">IF(COUNTA($B498:$J498)=0,"",IF(OR($B498="",$C498="",$D498="",$E498="",$H498="",$J498=""),"Fill in the starred columns",IF(COUNTIF(Products!$A$6:$A$55,$C498)=0,"Product not on Products sheet","")))</f>
        <v/>
      </c>
    </row>
    <row r="499" customFormat="false" ht="15" hidden="false" customHeight="true" outlineLevel="0" collapsed="false">
      <c r="A499" s="38" t="str">
        <f aca="false">IF(COUNTA($B499:$J499)=0,"","I"&amp;TEXT(ROW()-5,"000"))</f>
        <v/>
      </c>
      <c r="B499" s="39"/>
      <c r="C499" s="35"/>
      <c r="D499" s="35"/>
      <c r="E499" s="40"/>
      <c r="F499" s="35"/>
      <c r="G499" s="40"/>
      <c r="H499" s="35"/>
      <c r="I499" s="41"/>
      <c r="J499" s="35"/>
      <c r="K499" s="38" t="str">
        <f aca="false">IF($J499="Yes",IF(COUNTIF(Updates!$G$6:$G$305,$A499)&gt;0,"Logged","Not yet"),"")</f>
        <v/>
      </c>
      <c r="L499" s="42" t="str">
        <f aca="false">IF(COUNTA($B499:$J499)=0,"",IF(OR($B499="",$C499="",$D499="",$E499="",$H499="",$J499=""),"Fill in the starred columns",IF(COUNTIF(Products!$A$6:$A$55,$C499)=0,"Product not on Products sheet","")))</f>
        <v/>
      </c>
    </row>
    <row r="500" customFormat="false" ht="15" hidden="false" customHeight="true" outlineLevel="0" collapsed="false">
      <c r="A500" s="38" t="str">
        <f aca="false">IF(COUNTA($B500:$J500)=0,"","I"&amp;TEXT(ROW()-5,"000"))</f>
        <v/>
      </c>
      <c r="B500" s="39"/>
      <c r="C500" s="35"/>
      <c r="D500" s="35"/>
      <c r="E500" s="40"/>
      <c r="F500" s="35"/>
      <c r="G500" s="40"/>
      <c r="H500" s="35"/>
      <c r="I500" s="41"/>
      <c r="J500" s="35"/>
      <c r="K500" s="38" t="str">
        <f aca="false">IF($J500="Yes",IF(COUNTIF(Updates!$G$6:$G$305,$A500)&gt;0,"Logged","Not yet"),"")</f>
        <v/>
      </c>
      <c r="L500" s="42" t="str">
        <f aca="false">IF(COUNTA($B500:$J500)=0,"",IF(OR($B500="",$C500="",$D500="",$E500="",$H500="",$J500=""),"Fill in the starred columns",IF(COUNTIF(Products!$A$6:$A$55,$C500)=0,"Product not on Products sheet","")))</f>
        <v/>
      </c>
    </row>
    <row r="501" customFormat="false" ht="15" hidden="false" customHeight="true" outlineLevel="0" collapsed="false">
      <c r="A501" s="38" t="str">
        <f aca="false">IF(COUNTA($B501:$J501)=0,"","I"&amp;TEXT(ROW()-5,"000"))</f>
        <v/>
      </c>
      <c r="B501" s="39"/>
      <c r="C501" s="35"/>
      <c r="D501" s="35"/>
      <c r="E501" s="40"/>
      <c r="F501" s="35"/>
      <c r="G501" s="40"/>
      <c r="H501" s="35"/>
      <c r="I501" s="41"/>
      <c r="J501" s="35"/>
      <c r="K501" s="38" t="str">
        <f aca="false">IF($J501="Yes",IF(COUNTIF(Updates!$G$6:$G$305,$A501)&gt;0,"Logged","Not yet"),"")</f>
        <v/>
      </c>
      <c r="L501" s="42" t="str">
        <f aca="false">IF(COUNTA($B501:$J501)=0,"",IF(OR($B501="",$C501="",$D501="",$E501="",$H501="",$J501=""),"Fill in the starred columns",IF(COUNTIF(Products!$A$6:$A$55,$C501)=0,"Product not on Products sheet","")))</f>
        <v/>
      </c>
    </row>
    <row r="502" customFormat="false" ht="15" hidden="false" customHeight="true" outlineLevel="0" collapsed="false">
      <c r="A502" s="38" t="str">
        <f aca="false">IF(COUNTA($B502:$J502)=0,"","I"&amp;TEXT(ROW()-5,"000"))</f>
        <v/>
      </c>
      <c r="B502" s="39"/>
      <c r="C502" s="35"/>
      <c r="D502" s="35"/>
      <c r="E502" s="40"/>
      <c r="F502" s="35"/>
      <c r="G502" s="40"/>
      <c r="H502" s="35"/>
      <c r="I502" s="41"/>
      <c r="J502" s="35"/>
      <c r="K502" s="38" t="str">
        <f aca="false">IF($J502="Yes",IF(COUNTIF(Updates!$G$6:$G$305,$A502)&gt;0,"Logged","Not yet"),"")</f>
        <v/>
      </c>
      <c r="L502" s="42" t="str">
        <f aca="false">IF(COUNTA($B502:$J502)=0,"",IF(OR($B502="",$C502="",$D502="",$E502="",$H502="",$J502=""),"Fill in the starred columns",IF(COUNTIF(Products!$A$6:$A$55,$C502)=0,"Product not on Products sheet","")))</f>
        <v/>
      </c>
    </row>
    <row r="503" customFormat="false" ht="15" hidden="false" customHeight="true" outlineLevel="0" collapsed="false">
      <c r="A503" s="38" t="str">
        <f aca="false">IF(COUNTA($B503:$J503)=0,"","I"&amp;TEXT(ROW()-5,"000"))</f>
        <v/>
      </c>
      <c r="B503" s="39"/>
      <c r="C503" s="35"/>
      <c r="D503" s="35"/>
      <c r="E503" s="40"/>
      <c r="F503" s="35"/>
      <c r="G503" s="40"/>
      <c r="H503" s="35"/>
      <c r="I503" s="41"/>
      <c r="J503" s="35"/>
      <c r="K503" s="38" t="str">
        <f aca="false">IF($J503="Yes",IF(COUNTIF(Updates!$G$6:$G$305,$A503)&gt;0,"Logged","Not yet"),"")</f>
        <v/>
      </c>
      <c r="L503" s="42" t="str">
        <f aca="false">IF(COUNTA($B503:$J503)=0,"",IF(OR($B503="",$C503="",$D503="",$E503="",$H503="",$J503=""),"Fill in the starred columns",IF(COUNTIF(Products!$A$6:$A$55,$C503)=0,"Product not on Products sheet","")))</f>
        <v/>
      </c>
    </row>
    <row r="504" customFormat="false" ht="15" hidden="false" customHeight="true" outlineLevel="0" collapsed="false">
      <c r="A504" s="38" t="str">
        <f aca="false">IF(COUNTA($B504:$J504)=0,"","I"&amp;TEXT(ROW()-5,"000"))</f>
        <v/>
      </c>
      <c r="B504" s="39"/>
      <c r="C504" s="35"/>
      <c r="D504" s="35"/>
      <c r="E504" s="40"/>
      <c r="F504" s="35"/>
      <c r="G504" s="40"/>
      <c r="H504" s="35"/>
      <c r="I504" s="41"/>
      <c r="J504" s="35"/>
      <c r="K504" s="38" t="str">
        <f aca="false">IF($J504="Yes",IF(COUNTIF(Updates!$G$6:$G$305,$A504)&gt;0,"Logged","Not yet"),"")</f>
        <v/>
      </c>
      <c r="L504" s="42" t="str">
        <f aca="false">IF(COUNTA($B504:$J504)=0,"",IF(OR($B504="",$C504="",$D504="",$E504="",$H504="",$J504=""),"Fill in the starred columns",IF(COUNTIF(Products!$A$6:$A$55,$C504)=0,"Product not on Products sheet","")))</f>
        <v/>
      </c>
    </row>
    <row r="505" customFormat="false" ht="15" hidden="false" customHeight="true" outlineLevel="0" collapsed="false">
      <c r="A505" s="38" t="str">
        <f aca="false">IF(COUNTA($B505:$J505)=0,"","I"&amp;TEXT(ROW()-5,"000"))</f>
        <v/>
      </c>
      <c r="B505" s="39"/>
      <c r="C505" s="35"/>
      <c r="D505" s="35"/>
      <c r="E505" s="40"/>
      <c r="F505" s="35"/>
      <c r="G505" s="40"/>
      <c r="H505" s="35"/>
      <c r="I505" s="41"/>
      <c r="J505" s="35"/>
      <c r="K505" s="38" t="str">
        <f aca="false">IF($J505="Yes",IF(COUNTIF(Updates!$G$6:$G$305,$A505)&gt;0,"Logged","Not yet"),"")</f>
        <v/>
      </c>
      <c r="L505" s="42" t="str">
        <f aca="false">IF(COUNTA($B505:$J505)=0,"",IF(OR($B505="",$C505="",$D505="",$E505="",$H505="",$J505=""),"Fill in the starred columns",IF(COUNTIF(Products!$A$6:$A$55,$C505)=0,"Product not on Products sheet","")))</f>
        <v/>
      </c>
    </row>
  </sheetData>
  <sheetProtection sheet="true" formatCells="false" formatColumns="false" formatRows="false" sort="false" autoFilter="false"/>
  <autoFilter ref="A5:L505"/>
  <conditionalFormatting sqref="K6:K505">
    <cfRule type="cellIs" priority="2" operator="equal" aboveAverage="0" equalAverage="0" bottom="0" percent="0" rank="0" text="" dxfId="1">
      <formula>"Not yet"</formula>
    </cfRule>
    <cfRule type="cellIs" priority="3" operator="equal" aboveAverage="0" equalAverage="0" bottom="0" percent="0" rank="0" text="" dxfId="12">
      <formula>"Logged"</formula>
    </cfRule>
  </conditionalFormatting>
  <conditionalFormatting sqref="H6:H505">
    <cfRule type="cellIs" priority="4" operator="equal" aboveAverage="0" equalAverage="0" bottom="0" percent="0" rank="0" text="" dxfId="13">
      <formula>"Open"</formula>
    </cfRule>
  </conditionalFormatting>
  <conditionalFormatting sqref="L6:L505">
    <cfRule type="expression" priority="5" aboveAverage="0" equalAverage="0" bottom="0" percent="0" rank="0" text="" dxfId="14">
      <formula>$L6&lt;&gt;""</formula>
    </cfRule>
  </conditionalFormatting>
  <dataValidations count="6">
    <dataValidation allowBlank="true" error="Pick a product from the list. Add new products on the Products sheet first." errorStyle="stop" errorTitle="Product" operator="between" showDropDown="false" showErrorMessage="true" showInputMessage="false" sqref="C6:C505" type="list">
      <formula1>Products!$A$6:$A$55</formula1>
      <formula2>0</formula2>
    </dataValidation>
    <dataValidation allowBlank="true" error="Pick a type from the list." errorStyle="stop" errorTitle="Type of issue" operator="between" showDropDown="false" showErrorMessage="true" showInputMessage="false" sqref="D6:D505" type="list">
      <formula1>"Downloading,Opening files,Printing,Editing,Links not working,App or device compatibility,Instructions unclear,Licence question,Refund request,Something missing,Other"</formula1>
      <formula2>0</formula2>
    </dataValidation>
    <dataValidation allowBlank="true" error="Pick Open or Resolved." errorStyle="stop" operator="between" showDropDown="false" showErrorMessage="true" showInputMessage="false" sqref="H6:H505" type="list">
      <formula1>"Open,Resolved"</formula1>
      <formula2>0</formula2>
    </dataValidation>
    <dataValidation allowBlank="true" error="Pick Yes or No." errorStyle="stop" operator="between" showDropDown="false" showErrorMessage="true" showInputMessage="false" sqref="J6:J505" type="list">
      <formula1>"Yes,No"</formula1>
      <formula2>0</formula2>
    </dataValidation>
    <dataValidation allowBlank="true" error="Enter a date, for example 14/01/2026." errorStyle="stop" operator="greaterThan" showDropDown="false" showErrorMessage="true" showInputMessage="false" sqref="B6:B505" type="date">
      <formula1>36526</formula1>
      <formula2>0</formula2>
    </dataValidation>
    <dataValidation allowBlank="true" error="Enter the minutes as a whole number, for example 15." errorStyle="stop" operator="between" showDropDown="false" showErrorMessage="true" showInputMessage="false" sqref="I6:I505" type="whole">
      <formula1>0</formula1>
      <formula2>1440</formula2>
    </dataValidation>
  </dataValidations>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3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28"/>
    <col collapsed="false" customWidth="true" hidden="false" outlineLevel="0" max="3" min="3" style="0" width="10"/>
    <col collapsed="false" customWidth="true" hidden="false" outlineLevel="0" max="4" min="4" style="0" width="20"/>
    <col collapsed="false" customWidth="true" hidden="false" outlineLevel="0" max="5" min="5" style="0" width="44"/>
    <col collapsed="false" customWidth="true" hidden="false" outlineLevel="0" max="6" min="6" style="0" width="26"/>
    <col collapsed="false" customWidth="true" hidden="false" outlineLevel="0" max="9" min="7" style="0" width="11"/>
    <col collapsed="false" customWidth="true" hidden="false" outlineLevel="0" max="10" min="10" style="0" width="12"/>
    <col collapsed="false" customWidth="true" hidden="false" outlineLevel="0" max="11" min="11" style="0" width="24"/>
    <col collapsed="false" customWidth="true" hidden="false" outlineLevel="0" max="12" min="12" style="0" width="8"/>
    <col collapsed="false" customWidth="true" hidden="true" outlineLevel="0" max="13" min="13" style="0" width="4"/>
  </cols>
  <sheetData>
    <row r="1" customFormat="false" ht="27.75" hidden="false" customHeight="true" outlineLevel="0" collapsed="false">
      <c r="A1" s="8" t="s">
        <v>70</v>
      </c>
    </row>
    <row r="2" customFormat="false" ht="15" hidden="false" customHeight="false" outlineLevel="0" collapsed="false">
      <c r="A2" s="9" t="s">
        <v>108</v>
      </c>
    </row>
    <row r="3" customFormat="false" ht="15" hidden="false" customHeight="false" outlineLevel="0" collapsed="false">
      <c r="A3" s="30" t="s">
        <v>3</v>
      </c>
      <c r="B3" s="31" t="s">
        <v>5</v>
      </c>
      <c r="C3" s="32" t="s">
        <v>75</v>
      </c>
    </row>
    <row r="5" customFormat="false" ht="48" hidden="false" customHeight="true" outlineLevel="0" collapsed="false">
      <c r="A5" s="33" t="s">
        <v>84</v>
      </c>
      <c r="B5" s="33" t="s">
        <v>85</v>
      </c>
      <c r="C5" s="33" t="s">
        <v>109</v>
      </c>
      <c r="D5" s="33" t="s">
        <v>110</v>
      </c>
      <c r="E5" s="33" t="s">
        <v>111</v>
      </c>
      <c r="F5" s="33" t="s">
        <v>112</v>
      </c>
      <c r="G5" s="33" t="s">
        <v>113</v>
      </c>
      <c r="H5" s="33" t="s">
        <v>114</v>
      </c>
      <c r="I5" s="33" t="s">
        <v>115</v>
      </c>
      <c r="J5" s="33" t="s">
        <v>116</v>
      </c>
      <c r="K5" s="34" t="s">
        <v>94</v>
      </c>
      <c r="L5" s="34" t="s">
        <v>117</v>
      </c>
      <c r="M5" s="34" t="s">
        <v>118</v>
      </c>
    </row>
    <row r="6" customFormat="false" ht="31.5" hidden="false" customHeight="true" outlineLevel="0" collapsed="false">
      <c r="A6" s="39" t="n">
        <v>46031</v>
      </c>
      <c r="B6" s="35" t="s">
        <v>78</v>
      </c>
      <c r="C6" s="43" t="s">
        <v>119</v>
      </c>
      <c r="D6" s="35" t="s">
        <v>120</v>
      </c>
      <c r="E6" s="40" t="s">
        <v>121</v>
      </c>
      <c r="F6" s="35" t="s">
        <v>122</v>
      </c>
      <c r="G6" s="35" t="s">
        <v>123</v>
      </c>
      <c r="H6" s="35" t="s">
        <v>99</v>
      </c>
      <c r="I6" s="35" t="s">
        <v>99</v>
      </c>
      <c r="J6" s="35" t="s">
        <v>99</v>
      </c>
      <c r="K6" s="42" t="str">
        <f aca="false">IF(COUNTA($A6:$J6)=0,"",IF(OR($A6="",$B6="",$C6="",$D6="",$E6=""),"Fill in the starred columns",IF(AND($G6&lt;&gt;"",COUNTIF(Issues!$A$6:$A$505,$G6)=0),"Issue ID not found",IF(OR($H6="No",$I6="No",$J6="No"),"Some checks not done",""))))</f>
        <v/>
      </c>
      <c r="L6" s="38" t="str">
        <f aca="false">IF(OR($A6="",$B6=""),"",IF($A6=SUMPRODUCT(MAX(($B$6:$B$305=$B6)*$A$6:$A$305)),"Yes",""))</f>
        <v>Yes</v>
      </c>
      <c r="M6" s="44" t="str">
        <f aca="false">IF($L6="Yes",$B6,"")</f>
        <v>Example: Weekly planner</v>
      </c>
    </row>
    <row r="7" customFormat="false" ht="31.5" hidden="false" customHeight="true" outlineLevel="0" collapsed="false">
      <c r="A7" s="39" t="n">
        <v>45963</v>
      </c>
      <c r="B7" s="35" t="s">
        <v>80</v>
      </c>
      <c r="C7" s="43" t="s">
        <v>124</v>
      </c>
      <c r="D7" s="35" t="s">
        <v>125</v>
      </c>
      <c r="E7" s="40" t="s">
        <v>126</v>
      </c>
      <c r="F7" s="35" t="s">
        <v>81</v>
      </c>
      <c r="G7" s="35"/>
      <c r="H7" s="35" t="s">
        <v>99</v>
      </c>
      <c r="I7" s="35" t="s">
        <v>99</v>
      </c>
      <c r="J7" s="35" t="s">
        <v>99</v>
      </c>
      <c r="K7" s="42" t="str">
        <f aca="false">IF(COUNTA($A7:$J7)=0,"",IF(OR($A7="",$B7="",$C7="",$D7="",$E7=""),"Fill in the starred columns",IF(AND($G7&lt;&gt;"",COUNTIF(Issues!$A$6:$A$505,$G7)=0),"Issue ID not found",IF(OR($H7="No",$I7="No",$J7="No"),"Some checks not done",""))))</f>
        <v/>
      </c>
      <c r="L7" s="38" t="str">
        <f aca="false">IF(OR($A7="",$B7=""),"",IF($A7=SUMPRODUCT(MAX(($B$6:$B$305=$B7)*$A$6:$A$305)),"Yes",""))</f>
        <v>Yes</v>
      </c>
      <c r="M7" s="44" t="str">
        <f aca="false">IF($L7="Yes",$B7,"")</f>
        <v>Example: Budget spreadsheet</v>
      </c>
    </row>
    <row r="8" customFormat="false" ht="15" hidden="false" customHeight="true" outlineLevel="0" collapsed="false">
      <c r="A8" s="39"/>
      <c r="B8" s="35"/>
      <c r="C8" s="43"/>
      <c r="D8" s="35"/>
      <c r="E8" s="40"/>
      <c r="F8" s="35"/>
      <c r="G8" s="35"/>
      <c r="H8" s="35"/>
      <c r="I8" s="35"/>
      <c r="J8" s="35"/>
      <c r="K8" s="42" t="str">
        <f aca="false">IF(COUNTA($A8:$J8)=0,"",IF(OR($A8="",$B8="",$C8="",$D8="",$E8=""),"Fill in the starred columns",IF(AND($G8&lt;&gt;"",COUNTIF(Issues!$A$6:$A$505,$G8)=0),"Issue ID not found",IF(OR($H8="No",$I8="No",$J8="No"),"Some checks not done",""))))</f>
        <v/>
      </c>
      <c r="L8" s="38" t="str">
        <f aca="false">IF(OR($A8="",$B8=""),"",IF($A8=SUMPRODUCT(MAX(($B$6:$B$305=$B8)*$A$6:$A$305)),"Yes",""))</f>
        <v/>
      </c>
      <c r="M8" s="44" t="str">
        <f aca="false">IF($L8="Yes",$B8,"")</f>
        <v/>
      </c>
    </row>
    <row r="9" customFormat="false" ht="15" hidden="false" customHeight="true" outlineLevel="0" collapsed="false">
      <c r="A9" s="39"/>
      <c r="B9" s="35"/>
      <c r="C9" s="43"/>
      <c r="D9" s="35"/>
      <c r="E9" s="40"/>
      <c r="F9" s="35"/>
      <c r="G9" s="35"/>
      <c r="H9" s="35"/>
      <c r="I9" s="35"/>
      <c r="J9" s="35"/>
      <c r="K9" s="42" t="str">
        <f aca="false">IF(COUNTA($A9:$J9)=0,"",IF(OR($A9="",$B9="",$C9="",$D9="",$E9=""),"Fill in the starred columns",IF(AND($G9&lt;&gt;"",COUNTIF(Issues!$A$6:$A$505,$G9)=0),"Issue ID not found",IF(OR($H9="No",$I9="No",$J9="No"),"Some checks not done",""))))</f>
        <v/>
      </c>
      <c r="L9" s="38" t="str">
        <f aca="false">IF(OR($A9="",$B9=""),"",IF($A9=SUMPRODUCT(MAX(($B$6:$B$305=$B9)*$A$6:$A$305)),"Yes",""))</f>
        <v/>
      </c>
      <c r="M9" s="44" t="str">
        <f aca="false">IF($L9="Yes",$B9,"")</f>
        <v/>
      </c>
    </row>
    <row r="10" customFormat="false" ht="15" hidden="false" customHeight="true" outlineLevel="0" collapsed="false">
      <c r="A10" s="39"/>
      <c r="B10" s="35"/>
      <c r="C10" s="43"/>
      <c r="D10" s="35"/>
      <c r="E10" s="40"/>
      <c r="F10" s="35"/>
      <c r="G10" s="35"/>
      <c r="H10" s="35"/>
      <c r="I10" s="35"/>
      <c r="J10" s="35"/>
      <c r="K10" s="42" t="str">
        <f aca="false">IF(COUNTA($A10:$J10)=0,"",IF(OR($A10="",$B10="",$C10="",$D10="",$E10=""),"Fill in the starred columns",IF(AND($G10&lt;&gt;"",COUNTIF(Issues!$A$6:$A$505,$G10)=0),"Issue ID not found",IF(OR($H10="No",$I10="No",$J10="No"),"Some checks not done",""))))</f>
        <v/>
      </c>
      <c r="L10" s="38" t="str">
        <f aca="false">IF(OR($A10="",$B10=""),"",IF($A10=SUMPRODUCT(MAX(($B$6:$B$305=$B10)*$A$6:$A$305)),"Yes",""))</f>
        <v/>
      </c>
      <c r="M10" s="44" t="str">
        <f aca="false">IF($L10="Yes",$B10,"")</f>
        <v/>
      </c>
    </row>
    <row r="11" customFormat="false" ht="15" hidden="false" customHeight="true" outlineLevel="0" collapsed="false">
      <c r="A11" s="39"/>
      <c r="B11" s="35"/>
      <c r="C11" s="43"/>
      <c r="D11" s="35"/>
      <c r="E11" s="40"/>
      <c r="F11" s="35"/>
      <c r="G11" s="35"/>
      <c r="H11" s="35"/>
      <c r="I11" s="35"/>
      <c r="J11" s="35"/>
      <c r="K11" s="42" t="str">
        <f aca="false">IF(COUNTA($A11:$J11)=0,"",IF(OR($A11="",$B11="",$C11="",$D11="",$E11=""),"Fill in the starred columns",IF(AND($G11&lt;&gt;"",COUNTIF(Issues!$A$6:$A$505,$G11)=0),"Issue ID not found",IF(OR($H11="No",$I11="No",$J11="No"),"Some checks not done",""))))</f>
        <v/>
      </c>
      <c r="L11" s="38" t="str">
        <f aca="false">IF(OR($A11="",$B11=""),"",IF($A11=SUMPRODUCT(MAX(($B$6:$B$305=$B11)*$A$6:$A$305)),"Yes",""))</f>
        <v/>
      </c>
      <c r="M11" s="44" t="str">
        <f aca="false">IF($L11="Yes",$B11,"")</f>
        <v/>
      </c>
    </row>
    <row r="12" customFormat="false" ht="15" hidden="false" customHeight="true" outlineLevel="0" collapsed="false">
      <c r="A12" s="39"/>
      <c r="B12" s="35"/>
      <c r="C12" s="43"/>
      <c r="D12" s="35"/>
      <c r="E12" s="40"/>
      <c r="F12" s="35"/>
      <c r="G12" s="35"/>
      <c r="H12" s="35"/>
      <c r="I12" s="35"/>
      <c r="J12" s="35"/>
      <c r="K12" s="42" t="str">
        <f aca="false">IF(COUNTA($A12:$J12)=0,"",IF(OR($A12="",$B12="",$C12="",$D12="",$E12=""),"Fill in the starred columns",IF(AND($G12&lt;&gt;"",COUNTIF(Issues!$A$6:$A$505,$G12)=0),"Issue ID not found",IF(OR($H12="No",$I12="No",$J12="No"),"Some checks not done",""))))</f>
        <v/>
      </c>
      <c r="L12" s="38" t="str">
        <f aca="false">IF(OR($A12="",$B12=""),"",IF($A12=SUMPRODUCT(MAX(($B$6:$B$305=$B12)*$A$6:$A$305)),"Yes",""))</f>
        <v/>
      </c>
      <c r="M12" s="44" t="str">
        <f aca="false">IF($L12="Yes",$B12,"")</f>
        <v/>
      </c>
    </row>
    <row r="13" customFormat="false" ht="15" hidden="false" customHeight="true" outlineLevel="0" collapsed="false">
      <c r="A13" s="39"/>
      <c r="B13" s="35"/>
      <c r="C13" s="43"/>
      <c r="D13" s="35"/>
      <c r="E13" s="40"/>
      <c r="F13" s="35"/>
      <c r="G13" s="35"/>
      <c r="H13" s="35"/>
      <c r="I13" s="35"/>
      <c r="J13" s="35"/>
      <c r="K13" s="42" t="str">
        <f aca="false">IF(COUNTA($A13:$J13)=0,"",IF(OR($A13="",$B13="",$C13="",$D13="",$E13=""),"Fill in the starred columns",IF(AND($G13&lt;&gt;"",COUNTIF(Issues!$A$6:$A$505,$G13)=0),"Issue ID not found",IF(OR($H13="No",$I13="No",$J13="No"),"Some checks not done",""))))</f>
        <v/>
      </c>
      <c r="L13" s="38" t="str">
        <f aca="false">IF(OR($A13="",$B13=""),"",IF($A13=SUMPRODUCT(MAX(($B$6:$B$305=$B13)*$A$6:$A$305)),"Yes",""))</f>
        <v/>
      </c>
      <c r="M13" s="44" t="str">
        <f aca="false">IF($L13="Yes",$B13,"")</f>
        <v/>
      </c>
    </row>
    <row r="14" customFormat="false" ht="15" hidden="false" customHeight="true" outlineLevel="0" collapsed="false">
      <c r="A14" s="39"/>
      <c r="B14" s="35"/>
      <c r="C14" s="43"/>
      <c r="D14" s="35"/>
      <c r="E14" s="40"/>
      <c r="F14" s="35"/>
      <c r="G14" s="35"/>
      <c r="H14" s="35"/>
      <c r="I14" s="35"/>
      <c r="J14" s="35"/>
      <c r="K14" s="42" t="str">
        <f aca="false">IF(COUNTA($A14:$J14)=0,"",IF(OR($A14="",$B14="",$C14="",$D14="",$E14=""),"Fill in the starred columns",IF(AND($G14&lt;&gt;"",COUNTIF(Issues!$A$6:$A$505,$G14)=0),"Issue ID not found",IF(OR($H14="No",$I14="No",$J14="No"),"Some checks not done",""))))</f>
        <v/>
      </c>
      <c r="L14" s="38" t="str">
        <f aca="false">IF(OR($A14="",$B14=""),"",IF($A14=SUMPRODUCT(MAX(($B$6:$B$305=$B14)*$A$6:$A$305)),"Yes",""))</f>
        <v/>
      </c>
      <c r="M14" s="44" t="str">
        <f aca="false">IF($L14="Yes",$B14,"")</f>
        <v/>
      </c>
    </row>
    <row r="15" customFormat="false" ht="15" hidden="false" customHeight="true" outlineLevel="0" collapsed="false">
      <c r="A15" s="39"/>
      <c r="B15" s="35"/>
      <c r="C15" s="43"/>
      <c r="D15" s="35"/>
      <c r="E15" s="40"/>
      <c r="F15" s="35"/>
      <c r="G15" s="35"/>
      <c r="H15" s="35"/>
      <c r="I15" s="35"/>
      <c r="J15" s="35"/>
      <c r="K15" s="42" t="str">
        <f aca="false">IF(COUNTA($A15:$J15)=0,"",IF(OR($A15="",$B15="",$C15="",$D15="",$E15=""),"Fill in the starred columns",IF(AND($G15&lt;&gt;"",COUNTIF(Issues!$A$6:$A$505,$G15)=0),"Issue ID not found",IF(OR($H15="No",$I15="No",$J15="No"),"Some checks not done",""))))</f>
        <v/>
      </c>
      <c r="L15" s="38" t="str">
        <f aca="false">IF(OR($A15="",$B15=""),"",IF($A15=SUMPRODUCT(MAX(($B$6:$B$305=$B15)*$A$6:$A$305)),"Yes",""))</f>
        <v/>
      </c>
      <c r="M15" s="44" t="str">
        <f aca="false">IF($L15="Yes",$B15,"")</f>
        <v/>
      </c>
    </row>
    <row r="16" customFormat="false" ht="15" hidden="false" customHeight="true" outlineLevel="0" collapsed="false">
      <c r="A16" s="39"/>
      <c r="B16" s="35"/>
      <c r="C16" s="43"/>
      <c r="D16" s="35"/>
      <c r="E16" s="40"/>
      <c r="F16" s="35"/>
      <c r="G16" s="35"/>
      <c r="H16" s="35"/>
      <c r="I16" s="35"/>
      <c r="J16" s="35"/>
      <c r="K16" s="42" t="str">
        <f aca="false">IF(COUNTA($A16:$J16)=0,"",IF(OR($A16="",$B16="",$C16="",$D16="",$E16=""),"Fill in the starred columns",IF(AND($G16&lt;&gt;"",COUNTIF(Issues!$A$6:$A$505,$G16)=0),"Issue ID not found",IF(OR($H16="No",$I16="No",$J16="No"),"Some checks not done",""))))</f>
        <v/>
      </c>
      <c r="L16" s="38" t="str">
        <f aca="false">IF(OR($A16="",$B16=""),"",IF($A16=SUMPRODUCT(MAX(($B$6:$B$305=$B16)*$A$6:$A$305)),"Yes",""))</f>
        <v/>
      </c>
      <c r="M16" s="44" t="str">
        <f aca="false">IF($L16="Yes",$B16,"")</f>
        <v/>
      </c>
    </row>
    <row r="17" customFormat="false" ht="15" hidden="false" customHeight="true" outlineLevel="0" collapsed="false">
      <c r="A17" s="39"/>
      <c r="B17" s="35"/>
      <c r="C17" s="43"/>
      <c r="D17" s="35"/>
      <c r="E17" s="40"/>
      <c r="F17" s="35"/>
      <c r="G17" s="35"/>
      <c r="H17" s="35"/>
      <c r="I17" s="35"/>
      <c r="J17" s="35"/>
      <c r="K17" s="42" t="str">
        <f aca="false">IF(COUNTA($A17:$J17)=0,"",IF(OR($A17="",$B17="",$C17="",$D17="",$E17=""),"Fill in the starred columns",IF(AND($G17&lt;&gt;"",COUNTIF(Issues!$A$6:$A$505,$G17)=0),"Issue ID not found",IF(OR($H17="No",$I17="No",$J17="No"),"Some checks not done",""))))</f>
        <v/>
      </c>
      <c r="L17" s="38" t="str">
        <f aca="false">IF(OR($A17="",$B17=""),"",IF($A17=SUMPRODUCT(MAX(($B$6:$B$305=$B17)*$A$6:$A$305)),"Yes",""))</f>
        <v/>
      </c>
      <c r="M17" s="44" t="str">
        <f aca="false">IF($L17="Yes",$B17,"")</f>
        <v/>
      </c>
    </row>
    <row r="18" customFormat="false" ht="15" hidden="false" customHeight="true" outlineLevel="0" collapsed="false">
      <c r="A18" s="39"/>
      <c r="B18" s="35"/>
      <c r="C18" s="43"/>
      <c r="D18" s="35"/>
      <c r="E18" s="40"/>
      <c r="F18" s="35"/>
      <c r="G18" s="35"/>
      <c r="H18" s="35"/>
      <c r="I18" s="35"/>
      <c r="J18" s="35"/>
      <c r="K18" s="42" t="str">
        <f aca="false">IF(COUNTA($A18:$J18)=0,"",IF(OR($A18="",$B18="",$C18="",$D18="",$E18=""),"Fill in the starred columns",IF(AND($G18&lt;&gt;"",COUNTIF(Issues!$A$6:$A$505,$G18)=0),"Issue ID not found",IF(OR($H18="No",$I18="No",$J18="No"),"Some checks not done",""))))</f>
        <v/>
      </c>
      <c r="L18" s="38" t="str">
        <f aca="false">IF(OR($A18="",$B18=""),"",IF($A18=SUMPRODUCT(MAX(($B$6:$B$305=$B18)*$A$6:$A$305)),"Yes",""))</f>
        <v/>
      </c>
      <c r="M18" s="44" t="str">
        <f aca="false">IF($L18="Yes",$B18,"")</f>
        <v/>
      </c>
    </row>
    <row r="19" customFormat="false" ht="15" hidden="false" customHeight="true" outlineLevel="0" collapsed="false">
      <c r="A19" s="39"/>
      <c r="B19" s="35"/>
      <c r="C19" s="43"/>
      <c r="D19" s="35"/>
      <c r="E19" s="40"/>
      <c r="F19" s="35"/>
      <c r="G19" s="35"/>
      <c r="H19" s="35"/>
      <c r="I19" s="35"/>
      <c r="J19" s="35"/>
      <c r="K19" s="42" t="str">
        <f aca="false">IF(COUNTA($A19:$J19)=0,"",IF(OR($A19="",$B19="",$C19="",$D19="",$E19=""),"Fill in the starred columns",IF(AND($G19&lt;&gt;"",COUNTIF(Issues!$A$6:$A$505,$G19)=0),"Issue ID not found",IF(OR($H19="No",$I19="No",$J19="No"),"Some checks not done",""))))</f>
        <v/>
      </c>
      <c r="L19" s="38" t="str">
        <f aca="false">IF(OR($A19="",$B19=""),"",IF($A19=SUMPRODUCT(MAX(($B$6:$B$305=$B19)*$A$6:$A$305)),"Yes",""))</f>
        <v/>
      </c>
      <c r="M19" s="44" t="str">
        <f aca="false">IF($L19="Yes",$B19,"")</f>
        <v/>
      </c>
    </row>
    <row r="20" customFormat="false" ht="15" hidden="false" customHeight="true" outlineLevel="0" collapsed="false">
      <c r="A20" s="39"/>
      <c r="B20" s="35"/>
      <c r="C20" s="43"/>
      <c r="D20" s="35"/>
      <c r="E20" s="40"/>
      <c r="F20" s="35"/>
      <c r="G20" s="35"/>
      <c r="H20" s="35"/>
      <c r="I20" s="35"/>
      <c r="J20" s="35"/>
      <c r="K20" s="42" t="str">
        <f aca="false">IF(COUNTA($A20:$J20)=0,"",IF(OR($A20="",$B20="",$C20="",$D20="",$E20=""),"Fill in the starred columns",IF(AND($G20&lt;&gt;"",COUNTIF(Issues!$A$6:$A$505,$G20)=0),"Issue ID not found",IF(OR($H20="No",$I20="No",$J20="No"),"Some checks not done",""))))</f>
        <v/>
      </c>
      <c r="L20" s="38" t="str">
        <f aca="false">IF(OR($A20="",$B20=""),"",IF($A20=SUMPRODUCT(MAX(($B$6:$B$305=$B20)*$A$6:$A$305)),"Yes",""))</f>
        <v/>
      </c>
      <c r="M20" s="44" t="str">
        <f aca="false">IF($L20="Yes",$B20,"")</f>
        <v/>
      </c>
    </row>
    <row r="21" customFormat="false" ht="15" hidden="false" customHeight="true" outlineLevel="0" collapsed="false">
      <c r="A21" s="39"/>
      <c r="B21" s="35"/>
      <c r="C21" s="43"/>
      <c r="D21" s="35"/>
      <c r="E21" s="40"/>
      <c r="F21" s="35"/>
      <c r="G21" s="35"/>
      <c r="H21" s="35"/>
      <c r="I21" s="35"/>
      <c r="J21" s="35"/>
      <c r="K21" s="42" t="str">
        <f aca="false">IF(COUNTA($A21:$J21)=0,"",IF(OR($A21="",$B21="",$C21="",$D21="",$E21=""),"Fill in the starred columns",IF(AND($G21&lt;&gt;"",COUNTIF(Issues!$A$6:$A$505,$G21)=0),"Issue ID not found",IF(OR($H21="No",$I21="No",$J21="No"),"Some checks not done",""))))</f>
        <v/>
      </c>
      <c r="L21" s="38" t="str">
        <f aca="false">IF(OR($A21="",$B21=""),"",IF($A21=SUMPRODUCT(MAX(($B$6:$B$305=$B21)*$A$6:$A$305)),"Yes",""))</f>
        <v/>
      </c>
      <c r="M21" s="44" t="str">
        <f aca="false">IF($L21="Yes",$B21,"")</f>
        <v/>
      </c>
    </row>
    <row r="22" customFormat="false" ht="15" hidden="false" customHeight="true" outlineLevel="0" collapsed="false">
      <c r="A22" s="39"/>
      <c r="B22" s="35"/>
      <c r="C22" s="43"/>
      <c r="D22" s="35"/>
      <c r="E22" s="40"/>
      <c r="F22" s="35"/>
      <c r="G22" s="35"/>
      <c r="H22" s="35"/>
      <c r="I22" s="35"/>
      <c r="J22" s="35"/>
      <c r="K22" s="42" t="str">
        <f aca="false">IF(COUNTA($A22:$J22)=0,"",IF(OR($A22="",$B22="",$C22="",$D22="",$E22=""),"Fill in the starred columns",IF(AND($G22&lt;&gt;"",COUNTIF(Issues!$A$6:$A$505,$G22)=0),"Issue ID not found",IF(OR($H22="No",$I22="No",$J22="No"),"Some checks not done",""))))</f>
        <v/>
      </c>
      <c r="L22" s="38" t="str">
        <f aca="false">IF(OR($A22="",$B22=""),"",IF($A22=SUMPRODUCT(MAX(($B$6:$B$305=$B22)*$A$6:$A$305)),"Yes",""))</f>
        <v/>
      </c>
      <c r="M22" s="44" t="str">
        <f aca="false">IF($L22="Yes",$B22,"")</f>
        <v/>
      </c>
    </row>
    <row r="23" customFormat="false" ht="15" hidden="false" customHeight="true" outlineLevel="0" collapsed="false">
      <c r="A23" s="39"/>
      <c r="B23" s="35"/>
      <c r="C23" s="43"/>
      <c r="D23" s="35"/>
      <c r="E23" s="40"/>
      <c r="F23" s="35"/>
      <c r="G23" s="35"/>
      <c r="H23" s="35"/>
      <c r="I23" s="35"/>
      <c r="J23" s="35"/>
      <c r="K23" s="42" t="str">
        <f aca="false">IF(COUNTA($A23:$J23)=0,"",IF(OR($A23="",$B23="",$C23="",$D23="",$E23=""),"Fill in the starred columns",IF(AND($G23&lt;&gt;"",COUNTIF(Issues!$A$6:$A$505,$G23)=0),"Issue ID not found",IF(OR($H23="No",$I23="No",$J23="No"),"Some checks not done",""))))</f>
        <v/>
      </c>
      <c r="L23" s="38" t="str">
        <f aca="false">IF(OR($A23="",$B23=""),"",IF($A23=SUMPRODUCT(MAX(($B$6:$B$305=$B23)*$A$6:$A$305)),"Yes",""))</f>
        <v/>
      </c>
      <c r="M23" s="44" t="str">
        <f aca="false">IF($L23="Yes",$B23,"")</f>
        <v/>
      </c>
    </row>
    <row r="24" customFormat="false" ht="15" hidden="false" customHeight="true" outlineLevel="0" collapsed="false">
      <c r="A24" s="39"/>
      <c r="B24" s="35"/>
      <c r="C24" s="43"/>
      <c r="D24" s="35"/>
      <c r="E24" s="40"/>
      <c r="F24" s="35"/>
      <c r="G24" s="35"/>
      <c r="H24" s="35"/>
      <c r="I24" s="35"/>
      <c r="J24" s="35"/>
      <c r="K24" s="42" t="str">
        <f aca="false">IF(COUNTA($A24:$J24)=0,"",IF(OR($A24="",$B24="",$C24="",$D24="",$E24=""),"Fill in the starred columns",IF(AND($G24&lt;&gt;"",COUNTIF(Issues!$A$6:$A$505,$G24)=0),"Issue ID not found",IF(OR($H24="No",$I24="No",$J24="No"),"Some checks not done",""))))</f>
        <v/>
      </c>
      <c r="L24" s="38" t="str">
        <f aca="false">IF(OR($A24="",$B24=""),"",IF($A24=SUMPRODUCT(MAX(($B$6:$B$305=$B24)*$A$6:$A$305)),"Yes",""))</f>
        <v/>
      </c>
      <c r="M24" s="44" t="str">
        <f aca="false">IF($L24="Yes",$B24,"")</f>
        <v/>
      </c>
    </row>
    <row r="25" customFormat="false" ht="15" hidden="false" customHeight="true" outlineLevel="0" collapsed="false">
      <c r="A25" s="39"/>
      <c r="B25" s="35"/>
      <c r="C25" s="43"/>
      <c r="D25" s="35"/>
      <c r="E25" s="40"/>
      <c r="F25" s="35"/>
      <c r="G25" s="35"/>
      <c r="H25" s="35"/>
      <c r="I25" s="35"/>
      <c r="J25" s="35"/>
      <c r="K25" s="42" t="str">
        <f aca="false">IF(COUNTA($A25:$J25)=0,"",IF(OR($A25="",$B25="",$C25="",$D25="",$E25=""),"Fill in the starred columns",IF(AND($G25&lt;&gt;"",COUNTIF(Issues!$A$6:$A$505,$G25)=0),"Issue ID not found",IF(OR($H25="No",$I25="No",$J25="No"),"Some checks not done",""))))</f>
        <v/>
      </c>
      <c r="L25" s="38" t="str">
        <f aca="false">IF(OR($A25="",$B25=""),"",IF($A25=SUMPRODUCT(MAX(($B$6:$B$305=$B25)*$A$6:$A$305)),"Yes",""))</f>
        <v/>
      </c>
      <c r="M25" s="44" t="str">
        <f aca="false">IF($L25="Yes",$B25,"")</f>
        <v/>
      </c>
    </row>
    <row r="26" customFormat="false" ht="15" hidden="false" customHeight="true" outlineLevel="0" collapsed="false">
      <c r="A26" s="39"/>
      <c r="B26" s="35"/>
      <c r="C26" s="43"/>
      <c r="D26" s="35"/>
      <c r="E26" s="40"/>
      <c r="F26" s="35"/>
      <c r="G26" s="35"/>
      <c r="H26" s="35"/>
      <c r="I26" s="35"/>
      <c r="J26" s="35"/>
      <c r="K26" s="42" t="str">
        <f aca="false">IF(COUNTA($A26:$J26)=0,"",IF(OR($A26="",$B26="",$C26="",$D26="",$E26=""),"Fill in the starred columns",IF(AND($G26&lt;&gt;"",COUNTIF(Issues!$A$6:$A$505,$G26)=0),"Issue ID not found",IF(OR($H26="No",$I26="No",$J26="No"),"Some checks not done",""))))</f>
        <v/>
      </c>
      <c r="L26" s="38" t="str">
        <f aca="false">IF(OR($A26="",$B26=""),"",IF($A26=SUMPRODUCT(MAX(($B$6:$B$305=$B26)*$A$6:$A$305)),"Yes",""))</f>
        <v/>
      </c>
      <c r="M26" s="44" t="str">
        <f aca="false">IF($L26="Yes",$B26,"")</f>
        <v/>
      </c>
    </row>
    <row r="27" customFormat="false" ht="15" hidden="false" customHeight="true" outlineLevel="0" collapsed="false">
      <c r="A27" s="39"/>
      <c r="B27" s="35"/>
      <c r="C27" s="43"/>
      <c r="D27" s="35"/>
      <c r="E27" s="40"/>
      <c r="F27" s="35"/>
      <c r="G27" s="35"/>
      <c r="H27" s="35"/>
      <c r="I27" s="35"/>
      <c r="J27" s="35"/>
      <c r="K27" s="42" t="str">
        <f aca="false">IF(COUNTA($A27:$J27)=0,"",IF(OR($A27="",$B27="",$C27="",$D27="",$E27=""),"Fill in the starred columns",IF(AND($G27&lt;&gt;"",COUNTIF(Issues!$A$6:$A$505,$G27)=0),"Issue ID not found",IF(OR($H27="No",$I27="No",$J27="No"),"Some checks not done",""))))</f>
        <v/>
      </c>
      <c r="L27" s="38" t="str">
        <f aca="false">IF(OR($A27="",$B27=""),"",IF($A27=SUMPRODUCT(MAX(($B$6:$B$305=$B27)*$A$6:$A$305)),"Yes",""))</f>
        <v/>
      </c>
      <c r="M27" s="44" t="str">
        <f aca="false">IF($L27="Yes",$B27,"")</f>
        <v/>
      </c>
    </row>
    <row r="28" customFormat="false" ht="15" hidden="false" customHeight="true" outlineLevel="0" collapsed="false">
      <c r="A28" s="39"/>
      <c r="B28" s="35"/>
      <c r="C28" s="43"/>
      <c r="D28" s="35"/>
      <c r="E28" s="40"/>
      <c r="F28" s="35"/>
      <c r="G28" s="35"/>
      <c r="H28" s="35"/>
      <c r="I28" s="35"/>
      <c r="J28" s="35"/>
      <c r="K28" s="42" t="str">
        <f aca="false">IF(COUNTA($A28:$J28)=0,"",IF(OR($A28="",$B28="",$C28="",$D28="",$E28=""),"Fill in the starred columns",IF(AND($G28&lt;&gt;"",COUNTIF(Issues!$A$6:$A$505,$G28)=0),"Issue ID not found",IF(OR($H28="No",$I28="No",$J28="No"),"Some checks not done",""))))</f>
        <v/>
      </c>
      <c r="L28" s="38" t="str">
        <f aca="false">IF(OR($A28="",$B28=""),"",IF($A28=SUMPRODUCT(MAX(($B$6:$B$305=$B28)*$A$6:$A$305)),"Yes",""))</f>
        <v/>
      </c>
      <c r="M28" s="44" t="str">
        <f aca="false">IF($L28="Yes",$B28,"")</f>
        <v/>
      </c>
    </row>
    <row r="29" customFormat="false" ht="15" hidden="false" customHeight="true" outlineLevel="0" collapsed="false">
      <c r="A29" s="39"/>
      <c r="B29" s="35"/>
      <c r="C29" s="43"/>
      <c r="D29" s="35"/>
      <c r="E29" s="40"/>
      <c r="F29" s="35"/>
      <c r="G29" s="35"/>
      <c r="H29" s="35"/>
      <c r="I29" s="35"/>
      <c r="J29" s="35"/>
      <c r="K29" s="42" t="str">
        <f aca="false">IF(COUNTA($A29:$J29)=0,"",IF(OR($A29="",$B29="",$C29="",$D29="",$E29=""),"Fill in the starred columns",IF(AND($G29&lt;&gt;"",COUNTIF(Issues!$A$6:$A$505,$G29)=0),"Issue ID not found",IF(OR($H29="No",$I29="No",$J29="No"),"Some checks not done",""))))</f>
        <v/>
      </c>
      <c r="L29" s="38" t="str">
        <f aca="false">IF(OR($A29="",$B29=""),"",IF($A29=SUMPRODUCT(MAX(($B$6:$B$305=$B29)*$A$6:$A$305)),"Yes",""))</f>
        <v/>
      </c>
      <c r="M29" s="44" t="str">
        <f aca="false">IF($L29="Yes",$B29,"")</f>
        <v/>
      </c>
    </row>
    <row r="30" customFormat="false" ht="15" hidden="false" customHeight="true" outlineLevel="0" collapsed="false">
      <c r="A30" s="39"/>
      <c r="B30" s="35"/>
      <c r="C30" s="43"/>
      <c r="D30" s="35"/>
      <c r="E30" s="40"/>
      <c r="F30" s="35"/>
      <c r="G30" s="35"/>
      <c r="H30" s="35"/>
      <c r="I30" s="35"/>
      <c r="J30" s="35"/>
      <c r="K30" s="42" t="str">
        <f aca="false">IF(COUNTA($A30:$J30)=0,"",IF(OR($A30="",$B30="",$C30="",$D30="",$E30=""),"Fill in the starred columns",IF(AND($G30&lt;&gt;"",COUNTIF(Issues!$A$6:$A$505,$G30)=0),"Issue ID not found",IF(OR($H30="No",$I30="No",$J30="No"),"Some checks not done",""))))</f>
        <v/>
      </c>
      <c r="L30" s="38" t="str">
        <f aca="false">IF(OR($A30="",$B30=""),"",IF($A30=SUMPRODUCT(MAX(($B$6:$B$305=$B30)*$A$6:$A$305)),"Yes",""))</f>
        <v/>
      </c>
      <c r="M30" s="44" t="str">
        <f aca="false">IF($L30="Yes",$B30,"")</f>
        <v/>
      </c>
    </row>
    <row r="31" customFormat="false" ht="15" hidden="false" customHeight="true" outlineLevel="0" collapsed="false">
      <c r="A31" s="39"/>
      <c r="B31" s="35"/>
      <c r="C31" s="43"/>
      <c r="D31" s="35"/>
      <c r="E31" s="40"/>
      <c r="F31" s="35"/>
      <c r="G31" s="35"/>
      <c r="H31" s="35"/>
      <c r="I31" s="35"/>
      <c r="J31" s="35"/>
      <c r="K31" s="42" t="str">
        <f aca="false">IF(COUNTA($A31:$J31)=0,"",IF(OR($A31="",$B31="",$C31="",$D31="",$E31=""),"Fill in the starred columns",IF(AND($G31&lt;&gt;"",COUNTIF(Issues!$A$6:$A$505,$G31)=0),"Issue ID not found",IF(OR($H31="No",$I31="No",$J31="No"),"Some checks not done",""))))</f>
        <v/>
      </c>
      <c r="L31" s="38" t="str">
        <f aca="false">IF(OR($A31="",$B31=""),"",IF($A31=SUMPRODUCT(MAX(($B$6:$B$305=$B31)*$A$6:$A$305)),"Yes",""))</f>
        <v/>
      </c>
      <c r="M31" s="44" t="str">
        <f aca="false">IF($L31="Yes",$B31,"")</f>
        <v/>
      </c>
    </row>
    <row r="32" customFormat="false" ht="15" hidden="false" customHeight="true" outlineLevel="0" collapsed="false">
      <c r="A32" s="39"/>
      <c r="B32" s="35"/>
      <c r="C32" s="43"/>
      <c r="D32" s="35"/>
      <c r="E32" s="40"/>
      <c r="F32" s="35"/>
      <c r="G32" s="35"/>
      <c r="H32" s="35"/>
      <c r="I32" s="35"/>
      <c r="J32" s="35"/>
      <c r="K32" s="42" t="str">
        <f aca="false">IF(COUNTA($A32:$J32)=0,"",IF(OR($A32="",$B32="",$C32="",$D32="",$E32=""),"Fill in the starred columns",IF(AND($G32&lt;&gt;"",COUNTIF(Issues!$A$6:$A$505,$G32)=0),"Issue ID not found",IF(OR($H32="No",$I32="No",$J32="No"),"Some checks not done",""))))</f>
        <v/>
      </c>
      <c r="L32" s="38" t="str">
        <f aca="false">IF(OR($A32="",$B32=""),"",IF($A32=SUMPRODUCT(MAX(($B$6:$B$305=$B32)*$A$6:$A$305)),"Yes",""))</f>
        <v/>
      </c>
      <c r="M32" s="44" t="str">
        <f aca="false">IF($L32="Yes",$B32,"")</f>
        <v/>
      </c>
    </row>
    <row r="33" customFormat="false" ht="15" hidden="false" customHeight="true" outlineLevel="0" collapsed="false">
      <c r="A33" s="39"/>
      <c r="B33" s="35"/>
      <c r="C33" s="43"/>
      <c r="D33" s="35"/>
      <c r="E33" s="40"/>
      <c r="F33" s="35"/>
      <c r="G33" s="35"/>
      <c r="H33" s="35"/>
      <c r="I33" s="35"/>
      <c r="J33" s="35"/>
      <c r="K33" s="42" t="str">
        <f aca="false">IF(COUNTA($A33:$J33)=0,"",IF(OR($A33="",$B33="",$C33="",$D33="",$E33=""),"Fill in the starred columns",IF(AND($G33&lt;&gt;"",COUNTIF(Issues!$A$6:$A$505,$G33)=0),"Issue ID not found",IF(OR($H33="No",$I33="No",$J33="No"),"Some checks not done",""))))</f>
        <v/>
      </c>
      <c r="L33" s="38" t="str">
        <f aca="false">IF(OR($A33="",$B33=""),"",IF($A33=SUMPRODUCT(MAX(($B$6:$B$305=$B33)*$A$6:$A$305)),"Yes",""))</f>
        <v/>
      </c>
      <c r="M33" s="44" t="str">
        <f aca="false">IF($L33="Yes",$B33,"")</f>
        <v/>
      </c>
    </row>
    <row r="34" customFormat="false" ht="15" hidden="false" customHeight="true" outlineLevel="0" collapsed="false">
      <c r="A34" s="39"/>
      <c r="B34" s="35"/>
      <c r="C34" s="43"/>
      <c r="D34" s="35"/>
      <c r="E34" s="40"/>
      <c r="F34" s="35"/>
      <c r="G34" s="35"/>
      <c r="H34" s="35"/>
      <c r="I34" s="35"/>
      <c r="J34" s="35"/>
      <c r="K34" s="42" t="str">
        <f aca="false">IF(COUNTA($A34:$J34)=0,"",IF(OR($A34="",$B34="",$C34="",$D34="",$E34=""),"Fill in the starred columns",IF(AND($G34&lt;&gt;"",COUNTIF(Issues!$A$6:$A$505,$G34)=0),"Issue ID not found",IF(OR($H34="No",$I34="No",$J34="No"),"Some checks not done",""))))</f>
        <v/>
      </c>
      <c r="L34" s="38" t="str">
        <f aca="false">IF(OR($A34="",$B34=""),"",IF($A34=SUMPRODUCT(MAX(($B$6:$B$305=$B34)*$A$6:$A$305)),"Yes",""))</f>
        <v/>
      </c>
      <c r="M34" s="44" t="str">
        <f aca="false">IF($L34="Yes",$B34,"")</f>
        <v/>
      </c>
    </row>
    <row r="35" customFormat="false" ht="15" hidden="false" customHeight="true" outlineLevel="0" collapsed="false">
      <c r="A35" s="39"/>
      <c r="B35" s="35"/>
      <c r="C35" s="43"/>
      <c r="D35" s="35"/>
      <c r="E35" s="40"/>
      <c r="F35" s="35"/>
      <c r="G35" s="35"/>
      <c r="H35" s="35"/>
      <c r="I35" s="35"/>
      <c r="J35" s="35"/>
      <c r="K35" s="42" t="str">
        <f aca="false">IF(COUNTA($A35:$J35)=0,"",IF(OR($A35="",$B35="",$C35="",$D35="",$E35=""),"Fill in the starred columns",IF(AND($G35&lt;&gt;"",COUNTIF(Issues!$A$6:$A$505,$G35)=0),"Issue ID not found",IF(OR($H35="No",$I35="No",$J35="No"),"Some checks not done",""))))</f>
        <v/>
      </c>
      <c r="L35" s="38" t="str">
        <f aca="false">IF(OR($A35="",$B35=""),"",IF($A35=SUMPRODUCT(MAX(($B$6:$B$305=$B35)*$A$6:$A$305)),"Yes",""))</f>
        <v/>
      </c>
      <c r="M35" s="44" t="str">
        <f aca="false">IF($L35="Yes",$B35,"")</f>
        <v/>
      </c>
    </row>
    <row r="36" customFormat="false" ht="15" hidden="false" customHeight="true" outlineLevel="0" collapsed="false">
      <c r="A36" s="39"/>
      <c r="B36" s="35"/>
      <c r="C36" s="43"/>
      <c r="D36" s="35"/>
      <c r="E36" s="40"/>
      <c r="F36" s="35"/>
      <c r="G36" s="35"/>
      <c r="H36" s="35"/>
      <c r="I36" s="35"/>
      <c r="J36" s="35"/>
      <c r="K36" s="42" t="str">
        <f aca="false">IF(COUNTA($A36:$J36)=0,"",IF(OR($A36="",$B36="",$C36="",$D36="",$E36=""),"Fill in the starred columns",IF(AND($G36&lt;&gt;"",COUNTIF(Issues!$A$6:$A$505,$G36)=0),"Issue ID not found",IF(OR($H36="No",$I36="No",$J36="No"),"Some checks not done",""))))</f>
        <v/>
      </c>
      <c r="L36" s="38" t="str">
        <f aca="false">IF(OR($A36="",$B36=""),"",IF($A36=SUMPRODUCT(MAX(($B$6:$B$305=$B36)*$A$6:$A$305)),"Yes",""))</f>
        <v/>
      </c>
      <c r="M36" s="44" t="str">
        <f aca="false">IF($L36="Yes",$B36,"")</f>
        <v/>
      </c>
    </row>
    <row r="37" customFormat="false" ht="15" hidden="false" customHeight="true" outlineLevel="0" collapsed="false">
      <c r="A37" s="39"/>
      <c r="B37" s="35"/>
      <c r="C37" s="43"/>
      <c r="D37" s="35"/>
      <c r="E37" s="40"/>
      <c r="F37" s="35"/>
      <c r="G37" s="35"/>
      <c r="H37" s="35"/>
      <c r="I37" s="35"/>
      <c r="J37" s="35"/>
      <c r="K37" s="42" t="str">
        <f aca="false">IF(COUNTA($A37:$J37)=0,"",IF(OR($A37="",$B37="",$C37="",$D37="",$E37=""),"Fill in the starred columns",IF(AND($G37&lt;&gt;"",COUNTIF(Issues!$A$6:$A$505,$G37)=0),"Issue ID not found",IF(OR($H37="No",$I37="No",$J37="No"),"Some checks not done",""))))</f>
        <v/>
      </c>
      <c r="L37" s="38" t="str">
        <f aca="false">IF(OR($A37="",$B37=""),"",IF($A37=SUMPRODUCT(MAX(($B$6:$B$305=$B37)*$A$6:$A$305)),"Yes",""))</f>
        <v/>
      </c>
      <c r="M37" s="44" t="str">
        <f aca="false">IF($L37="Yes",$B37,"")</f>
        <v/>
      </c>
    </row>
    <row r="38" customFormat="false" ht="15" hidden="false" customHeight="true" outlineLevel="0" collapsed="false">
      <c r="A38" s="39"/>
      <c r="B38" s="35"/>
      <c r="C38" s="43"/>
      <c r="D38" s="35"/>
      <c r="E38" s="40"/>
      <c r="F38" s="35"/>
      <c r="G38" s="35"/>
      <c r="H38" s="35"/>
      <c r="I38" s="35"/>
      <c r="J38" s="35"/>
      <c r="K38" s="42" t="str">
        <f aca="false">IF(COUNTA($A38:$J38)=0,"",IF(OR($A38="",$B38="",$C38="",$D38="",$E38=""),"Fill in the starred columns",IF(AND($G38&lt;&gt;"",COUNTIF(Issues!$A$6:$A$505,$G38)=0),"Issue ID not found",IF(OR($H38="No",$I38="No",$J38="No"),"Some checks not done",""))))</f>
        <v/>
      </c>
      <c r="L38" s="38" t="str">
        <f aca="false">IF(OR($A38="",$B38=""),"",IF($A38=SUMPRODUCT(MAX(($B$6:$B$305=$B38)*$A$6:$A$305)),"Yes",""))</f>
        <v/>
      </c>
      <c r="M38" s="44" t="str">
        <f aca="false">IF($L38="Yes",$B38,"")</f>
        <v/>
      </c>
    </row>
    <row r="39" customFormat="false" ht="15" hidden="false" customHeight="true" outlineLevel="0" collapsed="false">
      <c r="A39" s="39"/>
      <c r="B39" s="35"/>
      <c r="C39" s="43"/>
      <c r="D39" s="35"/>
      <c r="E39" s="40"/>
      <c r="F39" s="35"/>
      <c r="G39" s="35"/>
      <c r="H39" s="35"/>
      <c r="I39" s="35"/>
      <c r="J39" s="35"/>
      <c r="K39" s="42" t="str">
        <f aca="false">IF(COUNTA($A39:$J39)=0,"",IF(OR($A39="",$B39="",$C39="",$D39="",$E39=""),"Fill in the starred columns",IF(AND($G39&lt;&gt;"",COUNTIF(Issues!$A$6:$A$505,$G39)=0),"Issue ID not found",IF(OR($H39="No",$I39="No",$J39="No"),"Some checks not done",""))))</f>
        <v/>
      </c>
      <c r="L39" s="38" t="str">
        <f aca="false">IF(OR($A39="",$B39=""),"",IF($A39=SUMPRODUCT(MAX(($B$6:$B$305=$B39)*$A$6:$A$305)),"Yes",""))</f>
        <v/>
      </c>
      <c r="M39" s="44" t="str">
        <f aca="false">IF($L39="Yes",$B39,"")</f>
        <v/>
      </c>
    </row>
    <row r="40" customFormat="false" ht="15" hidden="false" customHeight="true" outlineLevel="0" collapsed="false">
      <c r="A40" s="39"/>
      <c r="B40" s="35"/>
      <c r="C40" s="43"/>
      <c r="D40" s="35"/>
      <c r="E40" s="40"/>
      <c r="F40" s="35"/>
      <c r="G40" s="35"/>
      <c r="H40" s="35"/>
      <c r="I40" s="35"/>
      <c r="J40" s="35"/>
      <c r="K40" s="42" t="str">
        <f aca="false">IF(COUNTA($A40:$J40)=0,"",IF(OR($A40="",$B40="",$C40="",$D40="",$E40=""),"Fill in the starred columns",IF(AND($G40&lt;&gt;"",COUNTIF(Issues!$A$6:$A$505,$G40)=0),"Issue ID not found",IF(OR($H40="No",$I40="No",$J40="No"),"Some checks not done",""))))</f>
        <v/>
      </c>
      <c r="L40" s="38" t="str">
        <f aca="false">IF(OR($A40="",$B40=""),"",IF($A40=SUMPRODUCT(MAX(($B$6:$B$305=$B40)*$A$6:$A$305)),"Yes",""))</f>
        <v/>
      </c>
      <c r="M40" s="44" t="str">
        <f aca="false">IF($L40="Yes",$B40,"")</f>
        <v/>
      </c>
    </row>
    <row r="41" customFormat="false" ht="15" hidden="false" customHeight="true" outlineLevel="0" collapsed="false">
      <c r="A41" s="39"/>
      <c r="B41" s="35"/>
      <c r="C41" s="43"/>
      <c r="D41" s="35"/>
      <c r="E41" s="40"/>
      <c r="F41" s="35"/>
      <c r="G41" s="35"/>
      <c r="H41" s="35"/>
      <c r="I41" s="35"/>
      <c r="J41" s="35"/>
      <c r="K41" s="42" t="str">
        <f aca="false">IF(COUNTA($A41:$J41)=0,"",IF(OR($A41="",$B41="",$C41="",$D41="",$E41=""),"Fill in the starred columns",IF(AND($G41&lt;&gt;"",COUNTIF(Issues!$A$6:$A$505,$G41)=0),"Issue ID not found",IF(OR($H41="No",$I41="No",$J41="No"),"Some checks not done",""))))</f>
        <v/>
      </c>
      <c r="L41" s="38" t="str">
        <f aca="false">IF(OR($A41="",$B41=""),"",IF($A41=SUMPRODUCT(MAX(($B$6:$B$305=$B41)*$A$6:$A$305)),"Yes",""))</f>
        <v/>
      </c>
      <c r="M41" s="44" t="str">
        <f aca="false">IF($L41="Yes",$B41,"")</f>
        <v/>
      </c>
    </row>
    <row r="42" customFormat="false" ht="15" hidden="false" customHeight="true" outlineLevel="0" collapsed="false">
      <c r="A42" s="39"/>
      <c r="B42" s="35"/>
      <c r="C42" s="43"/>
      <c r="D42" s="35"/>
      <c r="E42" s="40"/>
      <c r="F42" s="35"/>
      <c r="G42" s="35"/>
      <c r="H42" s="35"/>
      <c r="I42" s="35"/>
      <c r="J42" s="35"/>
      <c r="K42" s="42" t="str">
        <f aca="false">IF(COUNTA($A42:$J42)=0,"",IF(OR($A42="",$B42="",$C42="",$D42="",$E42=""),"Fill in the starred columns",IF(AND($G42&lt;&gt;"",COUNTIF(Issues!$A$6:$A$505,$G42)=0),"Issue ID not found",IF(OR($H42="No",$I42="No",$J42="No"),"Some checks not done",""))))</f>
        <v/>
      </c>
      <c r="L42" s="38" t="str">
        <f aca="false">IF(OR($A42="",$B42=""),"",IF($A42=SUMPRODUCT(MAX(($B$6:$B$305=$B42)*$A$6:$A$305)),"Yes",""))</f>
        <v/>
      </c>
      <c r="M42" s="44" t="str">
        <f aca="false">IF($L42="Yes",$B42,"")</f>
        <v/>
      </c>
    </row>
    <row r="43" customFormat="false" ht="15" hidden="false" customHeight="true" outlineLevel="0" collapsed="false">
      <c r="A43" s="39"/>
      <c r="B43" s="35"/>
      <c r="C43" s="43"/>
      <c r="D43" s="35"/>
      <c r="E43" s="40"/>
      <c r="F43" s="35"/>
      <c r="G43" s="35"/>
      <c r="H43" s="35"/>
      <c r="I43" s="35"/>
      <c r="J43" s="35"/>
      <c r="K43" s="42" t="str">
        <f aca="false">IF(COUNTA($A43:$J43)=0,"",IF(OR($A43="",$B43="",$C43="",$D43="",$E43=""),"Fill in the starred columns",IF(AND($G43&lt;&gt;"",COUNTIF(Issues!$A$6:$A$505,$G43)=0),"Issue ID not found",IF(OR($H43="No",$I43="No",$J43="No"),"Some checks not done",""))))</f>
        <v/>
      </c>
      <c r="L43" s="38" t="str">
        <f aca="false">IF(OR($A43="",$B43=""),"",IF($A43=SUMPRODUCT(MAX(($B$6:$B$305=$B43)*$A$6:$A$305)),"Yes",""))</f>
        <v/>
      </c>
      <c r="M43" s="44" t="str">
        <f aca="false">IF($L43="Yes",$B43,"")</f>
        <v/>
      </c>
    </row>
    <row r="44" customFormat="false" ht="15" hidden="false" customHeight="true" outlineLevel="0" collapsed="false">
      <c r="A44" s="39"/>
      <c r="B44" s="35"/>
      <c r="C44" s="43"/>
      <c r="D44" s="35"/>
      <c r="E44" s="40"/>
      <c r="F44" s="35"/>
      <c r="G44" s="35"/>
      <c r="H44" s="35"/>
      <c r="I44" s="35"/>
      <c r="J44" s="35"/>
      <c r="K44" s="42" t="str">
        <f aca="false">IF(COUNTA($A44:$J44)=0,"",IF(OR($A44="",$B44="",$C44="",$D44="",$E44=""),"Fill in the starred columns",IF(AND($G44&lt;&gt;"",COUNTIF(Issues!$A$6:$A$505,$G44)=0),"Issue ID not found",IF(OR($H44="No",$I44="No",$J44="No"),"Some checks not done",""))))</f>
        <v/>
      </c>
      <c r="L44" s="38" t="str">
        <f aca="false">IF(OR($A44="",$B44=""),"",IF($A44=SUMPRODUCT(MAX(($B$6:$B$305=$B44)*$A$6:$A$305)),"Yes",""))</f>
        <v/>
      </c>
      <c r="M44" s="44" t="str">
        <f aca="false">IF($L44="Yes",$B44,"")</f>
        <v/>
      </c>
    </row>
    <row r="45" customFormat="false" ht="15" hidden="false" customHeight="true" outlineLevel="0" collapsed="false">
      <c r="A45" s="39"/>
      <c r="B45" s="35"/>
      <c r="C45" s="43"/>
      <c r="D45" s="35"/>
      <c r="E45" s="40"/>
      <c r="F45" s="35"/>
      <c r="G45" s="35"/>
      <c r="H45" s="35"/>
      <c r="I45" s="35"/>
      <c r="J45" s="35"/>
      <c r="K45" s="42" t="str">
        <f aca="false">IF(COUNTA($A45:$J45)=0,"",IF(OR($A45="",$B45="",$C45="",$D45="",$E45=""),"Fill in the starred columns",IF(AND($G45&lt;&gt;"",COUNTIF(Issues!$A$6:$A$505,$G45)=0),"Issue ID not found",IF(OR($H45="No",$I45="No",$J45="No"),"Some checks not done",""))))</f>
        <v/>
      </c>
      <c r="L45" s="38" t="str">
        <f aca="false">IF(OR($A45="",$B45=""),"",IF($A45=SUMPRODUCT(MAX(($B$6:$B$305=$B45)*$A$6:$A$305)),"Yes",""))</f>
        <v/>
      </c>
      <c r="M45" s="44" t="str">
        <f aca="false">IF($L45="Yes",$B45,"")</f>
        <v/>
      </c>
    </row>
    <row r="46" customFormat="false" ht="15" hidden="false" customHeight="true" outlineLevel="0" collapsed="false">
      <c r="A46" s="39"/>
      <c r="B46" s="35"/>
      <c r="C46" s="43"/>
      <c r="D46" s="35"/>
      <c r="E46" s="40"/>
      <c r="F46" s="35"/>
      <c r="G46" s="35"/>
      <c r="H46" s="35"/>
      <c r="I46" s="35"/>
      <c r="J46" s="35"/>
      <c r="K46" s="42" t="str">
        <f aca="false">IF(COUNTA($A46:$J46)=0,"",IF(OR($A46="",$B46="",$C46="",$D46="",$E46=""),"Fill in the starred columns",IF(AND($G46&lt;&gt;"",COUNTIF(Issues!$A$6:$A$505,$G46)=0),"Issue ID not found",IF(OR($H46="No",$I46="No",$J46="No"),"Some checks not done",""))))</f>
        <v/>
      </c>
      <c r="L46" s="38" t="str">
        <f aca="false">IF(OR($A46="",$B46=""),"",IF($A46=SUMPRODUCT(MAX(($B$6:$B$305=$B46)*$A$6:$A$305)),"Yes",""))</f>
        <v/>
      </c>
      <c r="M46" s="44" t="str">
        <f aca="false">IF($L46="Yes",$B46,"")</f>
        <v/>
      </c>
    </row>
    <row r="47" customFormat="false" ht="15" hidden="false" customHeight="true" outlineLevel="0" collapsed="false">
      <c r="A47" s="39"/>
      <c r="B47" s="35"/>
      <c r="C47" s="43"/>
      <c r="D47" s="35"/>
      <c r="E47" s="40"/>
      <c r="F47" s="35"/>
      <c r="G47" s="35"/>
      <c r="H47" s="35"/>
      <c r="I47" s="35"/>
      <c r="J47" s="35"/>
      <c r="K47" s="42" t="str">
        <f aca="false">IF(COUNTA($A47:$J47)=0,"",IF(OR($A47="",$B47="",$C47="",$D47="",$E47=""),"Fill in the starred columns",IF(AND($G47&lt;&gt;"",COUNTIF(Issues!$A$6:$A$505,$G47)=0),"Issue ID not found",IF(OR($H47="No",$I47="No",$J47="No"),"Some checks not done",""))))</f>
        <v/>
      </c>
      <c r="L47" s="38" t="str">
        <f aca="false">IF(OR($A47="",$B47=""),"",IF($A47=SUMPRODUCT(MAX(($B$6:$B$305=$B47)*$A$6:$A$305)),"Yes",""))</f>
        <v/>
      </c>
      <c r="M47" s="44" t="str">
        <f aca="false">IF($L47="Yes",$B47,"")</f>
        <v/>
      </c>
    </row>
    <row r="48" customFormat="false" ht="15" hidden="false" customHeight="true" outlineLevel="0" collapsed="false">
      <c r="A48" s="39"/>
      <c r="B48" s="35"/>
      <c r="C48" s="43"/>
      <c r="D48" s="35"/>
      <c r="E48" s="40"/>
      <c r="F48" s="35"/>
      <c r="G48" s="35"/>
      <c r="H48" s="35"/>
      <c r="I48" s="35"/>
      <c r="J48" s="35"/>
      <c r="K48" s="42" t="str">
        <f aca="false">IF(COUNTA($A48:$J48)=0,"",IF(OR($A48="",$B48="",$C48="",$D48="",$E48=""),"Fill in the starred columns",IF(AND($G48&lt;&gt;"",COUNTIF(Issues!$A$6:$A$505,$G48)=0),"Issue ID not found",IF(OR($H48="No",$I48="No",$J48="No"),"Some checks not done",""))))</f>
        <v/>
      </c>
      <c r="L48" s="38" t="str">
        <f aca="false">IF(OR($A48="",$B48=""),"",IF($A48=SUMPRODUCT(MAX(($B$6:$B$305=$B48)*$A$6:$A$305)),"Yes",""))</f>
        <v/>
      </c>
      <c r="M48" s="44" t="str">
        <f aca="false">IF($L48="Yes",$B48,"")</f>
        <v/>
      </c>
    </row>
    <row r="49" customFormat="false" ht="15" hidden="false" customHeight="true" outlineLevel="0" collapsed="false">
      <c r="A49" s="39"/>
      <c r="B49" s="35"/>
      <c r="C49" s="43"/>
      <c r="D49" s="35"/>
      <c r="E49" s="40"/>
      <c r="F49" s="35"/>
      <c r="G49" s="35"/>
      <c r="H49" s="35"/>
      <c r="I49" s="35"/>
      <c r="J49" s="35"/>
      <c r="K49" s="42" t="str">
        <f aca="false">IF(COUNTA($A49:$J49)=0,"",IF(OR($A49="",$B49="",$C49="",$D49="",$E49=""),"Fill in the starred columns",IF(AND($G49&lt;&gt;"",COUNTIF(Issues!$A$6:$A$505,$G49)=0),"Issue ID not found",IF(OR($H49="No",$I49="No",$J49="No"),"Some checks not done",""))))</f>
        <v/>
      </c>
      <c r="L49" s="38" t="str">
        <f aca="false">IF(OR($A49="",$B49=""),"",IF($A49=SUMPRODUCT(MAX(($B$6:$B$305=$B49)*$A$6:$A$305)),"Yes",""))</f>
        <v/>
      </c>
      <c r="M49" s="44" t="str">
        <f aca="false">IF($L49="Yes",$B49,"")</f>
        <v/>
      </c>
    </row>
    <row r="50" customFormat="false" ht="15" hidden="false" customHeight="true" outlineLevel="0" collapsed="false">
      <c r="A50" s="39"/>
      <c r="B50" s="35"/>
      <c r="C50" s="43"/>
      <c r="D50" s="35"/>
      <c r="E50" s="40"/>
      <c r="F50" s="35"/>
      <c r="G50" s="35"/>
      <c r="H50" s="35"/>
      <c r="I50" s="35"/>
      <c r="J50" s="35"/>
      <c r="K50" s="42" t="str">
        <f aca="false">IF(COUNTA($A50:$J50)=0,"",IF(OR($A50="",$B50="",$C50="",$D50="",$E50=""),"Fill in the starred columns",IF(AND($G50&lt;&gt;"",COUNTIF(Issues!$A$6:$A$505,$G50)=0),"Issue ID not found",IF(OR($H50="No",$I50="No",$J50="No"),"Some checks not done",""))))</f>
        <v/>
      </c>
      <c r="L50" s="38" t="str">
        <f aca="false">IF(OR($A50="",$B50=""),"",IF($A50=SUMPRODUCT(MAX(($B$6:$B$305=$B50)*$A$6:$A$305)),"Yes",""))</f>
        <v/>
      </c>
      <c r="M50" s="44" t="str">
        <f aca="false">IF($L50="Yes",$B50,"")</f>
        <v/>
      </c>
    </row>
    <row r="51" customFormat="false" ht="15" hidden="false" customHeight="true" outlineLevel="0" collapsed="false">
      <c r="A51" s="39"/>
      <c r="B51" s="35"/>
      <c r="C51" s="43"/>
      <c r="D51" s="35"/>
      <c r="E51" s="40"/>
      <c r="F51" s="35"/>
      <c r="G51" s="35"/>
      <c r="H51" s="35"/>
      <c r="I51" s="35"/>
      <c r="J51" s="35"/>
      <c r="K51" s="42" t="str">
        <f aca="false">IF(COUNTA($A51:$J51)=0,"",IF(OR($A51="",$B51="",$C51="",$D51="",$E51=""),"Fill in the starred columns",IF(AND($G51&lt;&gt;"",COUNTIF(Issues!$A$6:$A$505,$G51)=0),"Issue ID not found",IF(OR($H51="No",$I51="No",$J51="No"),"Some checks not done",""))))</f>
        <v/>
      </c>
      <c r="L51" s="38" t="str">
        <f aca="false">IF(OR($A51="",$B51=""),"",IF($A51=SUMPRODUCT(MAX(($B$6:$B$305=$B51)*$A$6:$A$305)),"Yes",""))</f>
        <v/>
      </c>
      <c r="M51" s="44" t="str">
        <f aca="false">IF($L51="Yes",$B51,"")</f>
        <v/>
      </c>
    </row>
    <row r="52" customFormat="false" ht="15" hidden="false" customHeight="true" outlineLevel="0" collapsed="false">
      <c r="A52" s="39"/>
      <c r="B52" s="35"/>
      <c r="C52" s="43"/>
      <c r="D52" s="35"/>
      <c r="E52" s="40"/>
      <c r="F52" s="35"/>
      <c r="G52" s="35"/>
      <c r="H52" s="35"/>
      <c r="I52" s="35"/>
      <c r="J52" s="35"/>
      <c r="K52" s="42" t="str">
        <f aca="false">IF(COUNTA($A52:$J52)=0,"",IF(OR($A52="",$B52="",$C52="",$D52="",$E52=""),"Fill in the starred columns",IF(AND($G52&lt;&gt;"",COUNTIF(Issues!$A$6:$A$505,$G52)=0),"Issue ID not found",IF(OR($H52="No",$I52="No",$J52="No"),"Some checks not done",""))))</f>
        <v/>
      </c>
      <c r="L52" s="38" t="str">
        <f aca="false">IF(OR($A52="",$B52=""),"",IF($A52=SUMPRODUCT(MAX(($B$6:$B$305=$B52)*$A$6:$A$305)),"Yes",""))</f>
        <v/>
      </c>
      <c r="M52" s="44" t="str">
        <f aca="false">IF($L52="Yes",$B52,"")</f>
        <v/>
      </c>
    </row>
    <row r="53" customFormat="false" ht="15" hidden="false" customHeight="true" outlineLevel="0" collapsed="false">
      <c r="A53" s="39"/>
      <c r="B53" s="35"/>
      <c r="C53" s="43"/>
      <c r="D53" s="35"/>
      <c r="E53" s="40"/>
      <c r="F53" s="35"/>
      <c r="G53" s="35"/>
      <c r="H53" s="35"/>
      <c r="I53" s="35"/>
      <c r="J53" s="35"/>
      <c r="K53" s="42" t="str">
        <f aca="false">IF(COUNTA($A53:$J53)=0,"",IF(OR($A53="",$B53="",$C53="",$D53="",$E53=""),"Fill in the starred columns",IF(AND($G53&lt;&gt;"",COUNTIF(Issues!$A$6:$A$505,$G53)=0),"Issue ID not found",IF(OR($H53="No",$I53="No",$J53="No"),"Some checks not done",""))))</f>
        <v/>
      </c>
      <c r="L53" s="38" t="str">
        <f aca="false">IF(OR($A53="",$B53=""),"",IF($A53=SUMPRODUCT(MAX(($B$6:$B$305=$B53)*$A$6:$A$305)),"Yes",""))</f>
        <v/>
      </c>
      <c r="M53" s="44" t="str">
        <f aca="false">IF($L53="Yes",$B53,"")</f>
        <v/>
      </c>
    </row>
    <row r="54" customFormat="false" ht="15" hidden="false" customHeight="true" outlineLevel="0" collapsed="false">
      <c r="A54" s="39"/>
      <c r="B54" s="35"/>
      <c r="C54" s="43"/>
      <c r="D54" s="35"/>
      <c r="E54" s="40"/>
      <c r="F54" s="35"/>
      <c r="G54" s="35"/>
      <c r="H54" s="35"/>
      <c r="I54" s="35"/>
      <c r="J54" s="35"/>
      <c r="K54" s="42" t="str">
        <f aca="false">IF(COUNTA($A54:$J54)=0,"",IF(OR($A54="",$B54="",$C54="",$D54="",$E54=""),"Fill in the starred columns",IF(AND($G54&lt;&gt;"",COUNTIF(Issues!$A$6:$A$505,$G54)=0),"Issue ID not found",IF(OR($H54="No",$I54="No",$J54="No"),"Some checks not done",""))))</f>
        <v/>
      </c>
      <c r="L54" s="38" t="str">
        <f aca="false">IF(OR($A54="",$B54=""),"",IF($A54=SUMPRODUCT(MAX(($B$6:$B$305=$B54)*$A$6:$A$305)),"Yes",""))</f>
        <v/>
      </c>
      <c r="M54" s="44" t="str">
        <f aca="false">IF($L54="Yes",$B54,"")</f>
        <v/>
      </c>
    </row>
    <row r="55" customFormat="false" ht="15" hidden="false" customHeight="true" outlineLevel="0" collapsed="false">
      <c r="A55" s="39"/>
      <c r="B55" s="35"/>
      <c r="C55" s="43"/>
      <c r="D55" s="35"/>
      <c r="E55" s="40"/>
      <c r="F55" s="35"/>
      <c r="G55" s="35"/>
      <c r="H55" s="35"/>
      <c r="I55" s="35"/>
      <c r="J55" s="35"/>
      <c r="K55" s="42" t="str">
        <f aca="false">IF(COUNTA($A55:$J55)=0,"",IF(OR($A55="",$B55="",$C55="",$D55="",$E55=""),"Fill in the starred columns",IF(AND($G55&lt;&gt;"",COUNTIF(Issues!$A$6:$A$505,$G55)=0),"Issue ID not found",IF(OR($H55="No",$I55="No",$J55="No"),"Some checks not done",""))))</f>
        <v/>
      </c>
      <c r="L55" s="38" t="str">
        <f aca="false">IF(OR($A55="",$B55=""),"",IF($A55=SUMPRODUCT(MAX(($B$6:$B$305=$B55)*$A$6:$A$305)),"Yes",""))</f>
        <v/>
      </c>
      <c r="M55" s="44" t="str">
        <f aca="false">IF($L55="Yes",$B55,"")</f>
        <v/>
      </c>
    </row>
    <row r="56" customFormat="false" ht="15" hidden="false" customHeight="true" outlineLevel="0" collapsed="false">
      <c r="A56" s="39"/>
      <c r="B56" s="35"/>
      <c r="C56" s="43"/>
      <c r="D56" s="35"/>
      <c r="E56" s="40"/>
      <c r="F56" s="35"/>
      <c r="G56" s="35"/>
      <c r="H56" s="35"/>
      <c r="I56" s="35"/>
      <c r="J56" s="35"/>
      <c r="K56" s="42" t="str">
        <f aca="false">IF(COUNTA($A56:$J56)=0,"",IF(OR($A56="",$B56="",$C56="",$D56="",$E56=""),"Fill in the starred columns",IF(AND($G56&lt;&gt;"",COUNTIF(Issues!$A$6:$A$505,$G56)=0),"Issue ID not found",IF(OR($H56="No",$I56="No",$J56="No"),"Some checks not done",""))))</f>
        <v/>
      </c>
      <c r="L56" s="38" t="str">
        <f aca="false">IF(OR($A56="",$B56=""),"",IF($A56=SUMPRODUCT(MAX(($B$6:$B$305=$B56)*$A$6:$A$305)),"Yes",""))</f>
        <v/>
      </c>
      <c r="M56" s="44" t="str">
        <f aca="false">IF($L56="Yes",$B56,"")</f>
        <v/>
      </c>
    </row>
    <row r="57" customFormat="false" ht="15" hidden="false" customHeight="true" outlineLevel="0" collapsed="false">
      <c r="A57" s="39"/>
      <c r="B57" s="35"/>
      <c r="C57" s="43"/>
      <c r="D57" s="35"/>
      <c r="E57" s="40"/>
      <c r="F57" s="35"/>
      <c r="G57" s="35"/>
      <c r="H57" s="35"/>
      <c r="I57" s="35"/>
      <c r="J57" s="35"/>
      <c r="K57" s="42" t="str">
        <f aca="false">IF(COUNTA($A57:$J57)=0,"",IF(OR($A57="",$B57="",$C57="",$D57="",$E57=""),"Fill in the starred columns",IF(AND($G57&lt;&gt;"",COUNTIF(Issues!$A$6:$A$505,$G57)=0),"Issue ID not found",IF(OR($H57="No",$I57="No",$J57="No"),"Some checks not done",""))))</f>
        <v/>
      </c>
      <c r="L57" s="38" t="str">
        <f aca="false">IF(OR($A57="",$B57=""),"",IF($A57=SUMPRODUCT(MAX(($B$6:$B$305=$B57)*$A$6:$A$305)),"Yes",""))</f>
        <v/>
      </c>
      <c r="M57" s="44" t="str">
        <f aca="false">IF($L57="Yes",$B57,"")</f>
        <v/>
      </c>
    </row>
    <row r="58" customFormat="false" ht="15" hidden="false" customHeight="true" outlineLevel="0" collapsed="false">
      <c r="A58" s="39"/>
      <c r="B58" s="35"/>
      <c r="C58" s="43"/>
      <c r="D58" s="35"/>
      <c r="E58" s="40"/>
      <c r="F58" s="35"/>
      <c r="G58" s="35"/>
      <c r="H58" s="35"/>
      <c r="I58" s="35"/>
      <c r="J58" s="35"/>
      <c r="K58" s="42" t="str">
        <f aca="false">IF(COUNTA($A58:$J58)=0,"",IF(OR($A58="",$B58="",$C58="",$D58="",$E58=""),"Fill in the starred columns",IF(AND($G58&lt;&gt;"",COUNTIF(Issues!$A$6:$A$505,$G58)=0),"Issue ID not found",IF(OR($H58="No",$I58="No",$J58="No"),"Some checks not done",""))))</f>
        <v/>
      </c>
      <c r="L58" s="38" t="str">
        <f aca="false">IF(OR($A58="",$B58=""),"",IF($A58=SUMPRODUCT(MAX(($B$6:$B$305=$B58)*$A$6:$A$305)),"Yes",""))</f>
        <v/>
      </c>
      <c r="M58" s="44" t="str">
        <f aca="false">IF($L58="Yes",$B58,"")</f>
        <v/>
      </c>
    </row>
    <row r="59" customFormat="false" ht="15" hidden="false" customHeight="true" outlineLevel="0" collapsed="false">
      <c r="A59" s="39"/>
      <c r="B59" s="35"/>
      <c r="C59" s="43"/>
      <c r="D59" s="35"/>
      <c r="E59" s="40"/>
      <c r="F59" s="35"/>
      <c r="G59" s="35"/>
      <c r="H59" s="35"/>
      <c r="I59" s="35"/>
      <c r="J59" s="35"/>
      <c r="K59" s="42" t="str">
        <f aca="false">IF(COUNTA($A59:$J59)=0,"",IF(OR($A59="",$B59="",$C59="",$D59="",$E59=""),"Fill in the starred columns",IF(AND($G59&lt;&gt;"",COUNTIF(Issues!$A$6:$A$505,$G59)=0),"Issue ID not found",IF(OR($H59="No",$I59="No",$J59="No"),"Some checks not done",""))))</f>
        <v/>
      </c>
      <c r="L59" s="38" t="str">
        <f aca="false">IF(OR($A59="",$B59=""),"",IF($A59=SUMPRODUCT(MAX(($B$6:$B$305=$B59)*$A$6:$A$305)),"Yes",""))</f>
        <v/>
      </c>
      <c r="M59" s="44" t="str">
        <f aca="false">IF($L59="Yes",$B59,"")</f>
        <v/>
      </c>
    </row>
    <row r="60" customFormat="false" ht="15" hidden="false" customHeight="true" outlineLevel="0" collapsed="false">
      <c r="A60" s="39"/>
      <c r="B60" s="35"/>
      <c r="C60" s="43"/>
      <c r="D60" s="35"/>
      <c r="E60" s="40"/>
      <c r="F60" s="35"/>
      <c r="G60" s="35"/>
      <c r="H60" s="35"/>
      <c r="I60" s="35"/>
      <c r="J60" s="35"/>
      <c r="K60" s="42" t="str">
        <f aca="false">IF(COUNTA($A60:$J60)=0,"",IF(OR($A60="",$B60="",$C60="",$D60="",$E60=""),"Fill in the starred columns",IF(AND($G60&lt;&gt;"",COUNTIF(Issues!$A$6:$A$505,$G60)=0),"Issue ID not found",IF(OR($H60="No",$I60="No",$J60="No"),"Some checks not done",""))))</f>
        <v/>
      </c>
      <c r="L60" s="38" t="str">
        <f aca="false">IF(OR($A60="",$B60=""),"",IF($A60=SUMPRODUCT(MAX(($B$6:$B$305=$B60)*$A$6:$A$305)),"Yes",""))</f>
        <v/>
      </c>
      <c r="M60" s="44" t="str">
        <f aca="false">IF($L60="Yes",$B60,"")</f>
        <v/>
      </c>
    </row>
    <row r="61" customFormat="false" ht="15" hidden="false" customHeight="true" outlineLevel="0" collapsed="false">
      <c r="A61" s="39"/>
      <c r="B61" s="35"/>
      <c r="C61" s="43"/>
      <c r="D61" s="35"/>
      <c r="E61" s="40"/>
      <c r="F61" s="35"/>
      <c r="G61" s="35"/>
      <c r="H61" s="35"/>
      <c r="I61" s="35"/>
      <c r="J61" s="35"/>
      <c r="K61" s="42" t="str">
        <f aca="false">IF(COUNTA($A61:$J61)=0,"",IF(OR($A61="",$B61="",$C61="",$D61="",$E61=""),"Fill in the starred columns",IF(AND($G61&lt;&gt;"",COUNTIF(Issues!$A$6:$A$505,$G61)=0),"Issue ID not found",IF(OR($H61="No",$I61="No",$J61="No"),"Some checks not done",""))))</f>
        <v/>
      </c>
      <c r="L61" s="38" t="str">
        <f aca="false">IF(OR($A61="",$B61=""),"",IF($A61=SUMPRODUCT(MAX(($B$6:$B$305=$B61)*$A$6:$A$305)),"Yes",""))</f>
        <v/>
      </c>
      <c r="M61" s="44" t="str">
        <f aca="false">IF($L61="Yes",$B61,"")</f>
        <v/>
      </c>
    </row>
    <row r="62" customFormat="false" ht="15" hidden="false" customHeight="true" outlineLevel="0" collapsed="false">
      <c r="A62" s="39"/>
      <c r="B62" s="35"/>
      <c r="C62" s="43"/>
      <c r="D62" s="35"/>
      <c r="E62" s="40"/>
      <c r="F62" s="35"/>
      <c r="G62" s="35"/>
      <c r="H62" s="35"/>
      <c r="I62" s="35"/>
      <c r="J62" s="35"/>
      <c r="K62" s="42" t="str">
        <f aca="false">IF(COUNTA($A62:$J62)=0,"",IF(OR($A62="",$B62="",$C62="",$D62="",$E62=""),"Fill in the starred columns",IF(AND($G62&lt;&gt;"",COUNTIF(Issues!$A$6:$A$505,$G62)=0),"Issue ID not found",IF(OR($H62="No",$I62="No",$J62="No"),"Some checks not done",""))))</f>
        <v/>
      </c>
      <c r="L62" s="38" t="str">
        <f aca="false">IF(OR($A62="",$B62=""),"",IF($A62=SUMPRODUCT(MAX(($B$6:$B$305=$B62)*$A$6:$A$305)),"Yes",""))</f>
        <v/>
      </c>
      <c r="M62" s="44" t="str">
        <f aca="false">IF($L62="Yes",$B62,"")</f>
        <v/>
      </c>
    </row>
    <row r="63" customFormat="false" ht="15" hidden="false" customHeight="true" outlineLevel="0" collapsed="false">
      <c r="A63" s="39"/>
      <c r="B63" s="35"/>
      <c r="C63" s="43"/>
      <c r="D63" s="35"/>
      <c r="E63" s="40"/>
      <c r="F63" s="35"/>
      <c r="G63" s="35"/>
      <c r="H63" s="35"/>
      <c r="I63" s="35"/>
      <c r="J63" s="35"/>
      <c r="K63" s="42" t="str">
        <f aca="false">IF(COUNTA($A63:$J63)=0,"",IF(OR($A63="",$B63="",$C63="",$D63="",$E63=""),"Fill in the starred columns",IF(AND($G63&lt;&gt;"",COUNTIF(Issues!$A$6:$A$505,$G63)=0),"Issue ID not found",IF(OR($H63="No",$I63="No",$J63="No"),"Some checks not done",""))))</f>
        <v/>
      </c>
      <c r="L63" s="38" t="str">
        <f aca="false">IF(OR($A63="",$B63=""),"",IF($A63=SUMPRODUCT(MAX(($B$6:$B$305=$B63)*$A$6:$A$305)),"Yes",""))</f>
        <v/>
      </c>
      <c r="M63" s="44" t="str">
        <f aca="false">IF($L63="Yes",$B63,"")</f>
        <v/>
      </c>
    </row>
    <row r="64" customFormat="false" ht="15" hidden="false" customHeight="true" outlineLevel="0" collapsed="false">
      <c r="A64" s="39"/>
      <c r="B64" s="35"/>
      <c r="C64" s="43"/>
      <c r="D64" s="35"/>
      <c r="E64" s="40"/>
      <c r="F64" s="35"/>
      <c r="G64" s="35"/>
      <c r="H64" s="35"/>
      <c r="I64" s="35"/>
      <c r="J64" s="35"/>
      <c r="K64" s="42" t="str">
        <f aca="false">IF(COUNTA($A64:$J64)=0,"",IF(OR($A64="",$B64="",$C64="",$D64="",$E64=""),"Fill in the starred columns",IF(AND($G64&lt;&gt;"",COUNTIF(Issues!$A$6:$A$505,$G64)=0),"Issue ID not found",IF(OR($H64="No",$I64="No",$J64="No"),"Some checks not done",""))))</f>
        <v/>
      </c>
      <c r="L64" s="38" t="str">
        <f aca="false">IF(OR($A64="",$B64=""),"",IF($A64=SUMPRODUCT(MAX(($B$6:$B$305=$B64)*$A$6:$A$305)),"Yes",""))</f>
        <v/>
      </c>
      <c r="M64" s="44" t="str">
        <f aca="false">IF($L64="Yes",$B64,"")</f>
        <v/>
      </c>
    </row>
    <row r="65" customFormat="false" ht="15" hidden="false" customHeight="true" outlineLevel="0" collapsed="false">
      <c r="A65" s="39"/>
      <c r="B65" s="35"/>
      <c r="C65" s="43"/>
      <c r="D65" s="35"/>
      <c r="E65" s="40"/>
      <c r="F65" s="35"/>
      <c r="G65" s="35"/>
      <c r="H65" s="35"/>
      <c r="I65" s="35"/>
      <c r="J65" s="35"/>
      <c r="K65" s="42" t="str">
        <f aca="false">IF(COUNTA($A65:$J65)=0,"",IF(OR($A65="",$B65="",$C65="",$D65="",$E65=""),"Fill in the starred columns",IF(AND($G65&lt;&gt;"",COUNTIF(Issues!$A$6:$A$505,$G65)=0),"Issue ID not found",IF(OR($H65="No",$I65="No",$J65="No"),"Some checks not done",""))))</f>
        <v/>
      </c>
      <c r="L65" s="38" t="str">
        <f aca="false">IF(OR($A65="",$B65=""),"",IF($A65=SUMPRODUCT(MAX(($B$6:$B$305=$B65)*$A$6:$A$305)),"Yes",""))</f>
        <v/>
      </c>
      <c r="M65" s="44" t="str">
        <f aca="false">IF($L65="Yes",$B65,"")</f>
        <v/>
      </c>
    </row>
    <row r="66" customFormat="false" ht="15" hidden="false" customHeight="true" outlineLevel="0" collapsed="false">
      <c r="A66" s="39"/>
      <c r="B66" s="35"/>
      <c r="C66" s="43"/>
      <c r="D66" s="35"/>
      <c r="E66" s="40"/>
      <c r="F66" s="35"/>
      <c r="G66" s="35"/>
      <c r="H66" s="35"/>
      <c r="I66" s="35"/>
      <c r="J66" s="35"/>
      <c r="K66" s="42" t="str">
        <f aca="false">IF(COUNTA($A66:$J66)=0,"",IF(OR($A66="",$B66="",$C66="",$D66="",$E66=""),"Fill in the starred columns",IF(AND($G66&lt;&gt;"",COUNTIF(Issues!$A$6:$A$505,$G66)=0),"Issue ID not found",IF(OR($H66="No",$I66="No",$J66="No"),"Some checks not done",""))))</f>
        <v/>
      </c>
      <c r="L66" s="38" t="str">
        <f aca="false">IF(OR($A66="",$B66=""),"",IF($A66=SUMPRODUCT(MAX(($B$6:$B$305=$B66)*$A$6:$A$305)),"Yes",""))</f>
        <v/>
      </c>
      <c r="M66" s="44" t="str">
        <f aca="false">IF($L66="Yes",$B66,"")</f>
        <v/>
      </c>
    </row>
    <row r="67" customFormat="false" ht="15" hidden="false" customHeight="true" outlineLevel="0" collapsed="false">
      <c r="A67" s="39"/>
      <c r="B67" s="35"/>
      <c r="C67" s="43"/>
      <c r="D67" s="35"/>
      <c r="E67" s="40"/>
      <c r="F67" s="35"/>
      <c r="G67" s="35"/>
      <c r="H67" s="35"/>
      <c r="I67" s="35"/>
      <c r="J67" s="35"/>
      <c r="K67" s="42" t="str">
        <f aca="false">IF(COUNTA($A67:$J67)=0,"",IF(OR($A67="",$B67="",$C67="",$D67="",$E67=""),"Fill in the starred columns",IF(AND($G67&lt;&gt;"",COUNTIF(Issues!$A$6:$A$505,$G67)=0),"Issue ID not found",IF(OR($H67="No",$I67="No",$J67="No"),"Some checks not done",""))))</f>
        <v/>
      </c>
      <c r="L67" s="38" t="str">
        <f aca="false">IF(OR($A67="",$B67=""),"",IF($A67=SUMPRODUCT(MAX(($B$6:$B$305=$B67)*$A$6:$A$305)),"Yes",""))</f>
        <v/>
      </c>
      <c r="M67" s="44" t="str">
        <f aca="false">IF($L67="Yes",$B67,"")</f>
        <v/>
      </c>
    </row>
    <row r="68" customFormat="false" ht="15" hidden="false" customHeight="true" outlineLevel="0" collapsed="false">
      <c r="A68" s="39"/>
      <c r="B68" s="35"/>
      <c r="C68" s="43"/>
      <c r="D68" s="35"/>
      <c r="E68" s="40"/>
      <c r="F68" s="35"/>
      <c r="G68" s="35"/>
      <c r="H68" s="35"/>
      <c r="I68" s="35"/>
      <c r="J68" s="35"/>
      <c r="K68" s="42" t="str">
        <f aca="false">IF(COUNTA($A68:$J68)=0,"",IF(OR($A68="",$B68="",$C68="",$D68="",$E68=""),"Fill in the starred columns",IF(AND($G68&lt;&gt;"",COUNTIF(Issues!$A$6:$A$505,$G68)=0),"Issue ID not found",IF(OR($H68="No",$I68="No",$J68="No"),"Some checks not done",""))))</f>
        <v/>
      </c>
      <c r="L68" s="38" t="str">
        <f aca="false">IF(OR($A68="",$B68=""),"",IF($A68=SUMPRODUCT(MAX(($B$6:$B$305=$B68)*$A$6:$A$305)),"Yes",""))</f>
        <v/>
      </c>
      <c r="M68" s="44" t="str">
        <f aca="false">IF($L68="Yes",$B68,"")</f>
        <v/>
      </c>
    </row>
    <row r="69" customFormat="false" ht="15" hidden="false" customHeight="true" outlineLevel="0" collapsed="false">
      <c r="A69" s="39"/>
      <c r="B69" s="35"/>
      <c r="C69" s="43"/>
      <c r="D69" s="35"/>
      <c r="E69" s="40"/>
      <c r="F69" s="35"/>
      <c r="G69" s="35"/>
      <c r="H69" s="35"/>
      <c r="I69" s="35"/>
      <c r="J69" s="35"/>
      <c r="K69" s="42" t="str">
        <f aca="false">IF(COUNTA($A69:$J69)=0,"",IF(OR($A69="",$B69="",$C69="",$D69="",$E69=""),"Fill in the starred columns",IF(AND($G69&lt;&gt;"",COUNTIF(Issues!$A$6:$A$505,$G69)=0),"Issue ID not found",IF(OR($H69="No",$I69="No",$J69="No"),"Some checks not done",""))))</f>
        <v/>
      </c>
      <c r="L69" s="38" t="str">
        <f aca="false">IF(OR($A69="",$B69=""),"",IF($A69=SUMPRODUCT(MAX(($B$6:$B$305=$B69)*$A$6:$A$305)),"Yes",""))</f>
        <v/>
      </c>
      <c r="M69" s="44" t="str">
        <f aca="false">IF($L69="Yes",$B69,"")</f>
        <v/>
      </c>
    </row>
    <row r="70" customFormat="false" ht="15" hidden="false" customHeight="true" outlineLevel="0" collapsed="false">
      <c r="A70" s="39"/>
      <c r="B70" s="35"/>
      <c r="C70" s="43"/>
      <c r="D70" s="35"/>
      <c r="E70" s="40"/>
      <c r="F70" s="35"/>
      <c r="G70" s="35"/>
      <c r="H70" s="35"/>
      <c r="I70" s="35"/>
      <c r="J70" s="35"/>
      <c r="K70" s="42" t="str">
        <f aca="false">IF(COUNTA($A70:$J70)=0,"",IF(OR($A70="",$B70="",$C70="",$D70="",$E70=""),"Fill in the starred columns",IF(AND($G70&lt;&gt;"",COUNTIF(Issues!$A$6:$A$505,$G70)=0),"Issue ID not found",IF(OR($H70="No",$I70="No",$J70="No"),"Some checks not done",""))))</f>
        <v/>
      </c>
      <c r="L70" s="38" t="str">
        <f aca="false">IF(OR($A70="",$B70=""),"",IF($A70=SUMPRODUCT(MAX(($B$6:$B$305=$B70)*$A$6:$A$305)),"Yes",""))</f>
        <v/>
      </c>
      <c r="M70" s="44" t="str">
        <f aca="false">IF($L70="Yes",$B70,"")</f>
        <v/>
      </c>
    </row>
    <row r="71" customFormat="false" ht="15" hidden="false" customHeight="true" outlineLevel="0" collapsed="false">
      <c r="A71" s="39"/>
      <c r="B71" s="35"/>
      <c r="C71" s="43"/>
      <c r="D71" s="35"/>
      <c r="E71" s="40"/>
      <c r="F71" s="35"/>
      <c r="G71" s="35"/>
      <c r="H71" s="35"/>
      <c r="I71" s="35"/>
      <c r="J71" s="35"/>
      <c r="K71" s="42" t="str">
        <f aca="false">IF(COUNTA($A71:$J71)=0,"",IF(OR($A71="",$B71="",$C71="",$D71="",$E71=""),"Fill in the starred columns",IF(AND($G71&lt;&gt;"",COUNTIF(Issues!$A$6:$A$505,$G71)=0),"Issue ID not found",IF(OR($H71="No",$I71="No",$J71="No"),"Some checks not done",""))))</f>
        <v/>
      </c>
      <c r="L71" s="38" t="str">
        <f aca="false">IF(OR($A71="",$B71=""),"",IF($A71=SUMPRODUCT(MAX(($B$6:$B$305=$B71)*$A$6:$A$305)),"Yes",""))</f>
        <v/>
      </c>
      <c r="M71" s="44" t="str">
        <f aca="false">IF($L71="Yes",$B71,"")</f>
        <v/>
      </c>
    </row>
    <row r="72" customFormat="false" ht="15" hidden="false" customHeight="true" outlineLevel="0" collapsed="false">
      <c r="A72" s="39"/>
      <c r="B72" s="35"/>
      <c r="C72" s="43"/>
      <c r="D72" s="35"/>
      <c r="E72" s="40"/>
      <c r="F72" s="35"/>
      <c r="G72" s="35"/>
      <c r="H72" s="35"/>
      <c r="I72" s="35"/>
      <c r="J72" s="35"/>
      <c r="K72" s="42" t="str">
        <f aca="false">IF(COUNTA($A72:$J72)=0,"",IF(OR($A72="",$B72="",$C72="",$D72="",$E72=""),"Fill in the starred columns",IF(AND($G72&lt;&gt;"",COUNTIF(Issues!$A$6:$A$505,$G72)=0),"Issue ID not found",IF(OR($H72="No",$I72="No",$J72="No"),"Some checks not done",""))))</f>
        <v/>
      </c>
      <c r="L72" s="38" t="str">
        <f aca="false">IF(OR($A72="",$B72=""),"",IF($A72=SUMPRODUCT(MAX(($B$6:$B$305=$B72)*$A$6:$A$305)),"Yes",""))</f>
        <v/>
      </c>
      <c r="M72" s="44" t="str">
        <f aca="false">IF($L72="Yes",$B72,"")</f>
        <v/>
      </c>
    </row>
    <row r="73" customFormat="false" ht="15" hidden="false" customHeight="true" outlineLevel="0" collapsed="false">
      <c r="A73" s="39"/>
      <c r="B73" s="35"/>
      <c r="C73" s="43"/>
      <c r="D73" s="35"/>
      <c r="E73" s="40"/>
      <c r="F73" s="35"/>
      <c r="G73" s="35"/>
      <c r="H73" s="35"/>
      <c r="I73" s="35"/>
      <c r="J73" s="35"/>
      <c r="K73" s="42" t="str">
        <f aca="false">IF(COUNTA($A73:$J73)=0,"",IF(OR($A73="",$B73="",$C73="",$D73="",$E73=""),"Fill in the starred columns",IF(AND($G73&lt;&gt;"",COUNTIF(Issues!$A$6:$A$505,$G73)=0),"Issue ID not found",IF(OR($H73="No",$I73="No",$J73="No"),"Some checks not done",""))))</f>
        <v/>
      </c>
      <c r="L73" s="38" t="str">
        <f aca="false">IF(OR($A73="",$B73=""),"",IF($A73=SUMPRODUCT(MAX(($B$6:$B$305=$B73)*$A$6:$A$305)),"Yes",""))</f>
        <v/>
      </c>
      <c r="M73" s="44" t="str">
        <f aca="false">IF($L73="Yes",$B73,"")</f>
        <v/>
      </c>
    </row>
    <row r="74" customFormat="false" ht="15" hidden="false" customHeight="true" outlineLevel="0" collapsed="false">
      <c r="A74" s="39"/>
      <c r="B74" s="35"/>
      <c r="C74" s="43"/>
      <c r="D74" s="35"/>
      <c r="E74" s="40"/>
      <c r="F74" s="35"/>
      <c r="G74" s="35"/>
      <c r="H74" s="35"/>
      <c r="I74" s="35"/>
      <c r="J74" s="35"/>
      <c r="K74" s="42" t="str">
        <f aca="false">IF(COUNTA($A74:$J74)=0,"",IF(OR($A74="",$B74="",$C74="",$D74="",$E74=""),"Fill in the starred columns",IF(AND($G74&lt;&gt;"",COUNTIF(Issues!$A$6:$A$505,$G74)=0),"Issue ID not found",IF(OR($H74="No",$I74="No",$J74="No"),"Some checks not done",""))))</f>
        <v/>
      </c>
      <c r="L74" s="38" t="str">
        <f aca="false">IF(OR($A74="",$B74=""),"",IF($A74=SUMPRODUCT(MAX(($B$6:$B$305=$B74)*$A$6:$A$305)),"Yes",""))</f>
        <v/>
      </c>
      <c r="M74" s="44" t="str">
        <f aca="false">IF($L74="Yes",$B74,"")</f>
        <v/>
      </c>
    </row>
    <row r="75" customFormat="false" ht="15" hidden="false" customHeight="true" outlineLevel="0" collapsed="false">
      <c r="A75" s="39"/>
      <c r="B75" s="35"/>
      <c r="C75" s="43"/>
      <c r="D75" s="35"/>
      <c r="E75" s="40"/>
      <c r="F75" s="35"/>
      <c r="G75" s="35"/>
      <c r="H75" s="35"/>
      <c r="I75" s="35"/>
      <c r="J75" s="35"/>
      <c r="K75" s="42" t="str">
        <f aca="false">IF(COUNTA($A75:$J75)=0,"",IF(OR($A75="",$B75="",$C75="",$D75="",$E75=""),"Fill in the starred columns",IF(AND($G75&lt;&gt;"",COUNTIF(Issues!$A$6:$A$505,$G75)=0),"Issue ID not found",IF(OR($H75="No",$I75="No",$J75="No"),"Some checks not done",""))))</f>
        <v/>
      </c>
      <c r="L75" s="38" t="str">
        <f aca="false">IF(OR($A75="",$B75=""),"",IF($A75=SUMPRODUCT(MAX(($B$6:$B$305=$B75)*$A$6:$A$305)),"Yes",""))</f>
        <v/>
      </c>
      <c r="M75" s="44" t="str">
        <f aca="false">IF($L75="Yes",$B75,"")</f>
        <v/>
      </c>
    </row>
    <row r="76" customFormat="false" ht="15" hidden="false" customHeight="true" outlineLevel="0" collapsed="false">
      <c r="A76" s="39"/>
      <c r="B76" s="35"/>
      <c r="C76" s="43"/>
      <c r="D76" s="35"/>
      <c r="E76" s="40"/>
      <c r="F76" s="35"/>
      <c r="G76" s="35"/>
      <c r="H76" s="35"/>
      <c r="I76" s="35"/>
      <c r="J76" s="35"/>
      <c r="K76" s="42" t="str">
        <f aca="false">IF(COUNTA($A76:$J76)=0,"",IF(OR($A76="",$B76="",$C76="",$D76="",$E76=""),"Fill in the starred columns",IF(AND($G76&lt;&gt;"",COUNTIF(Issues!$A$6:$A$505,$G76)=0),"Issue ID not found",IF(OR($H76="No",$I76="No",$J76="No"),"Some checks not done",""))))</f>
        <v/>
      </c>
      <c r="L76" s="38" t="str">
        <f aca="false">IF(OR($A76="",$B76=""),"",IF($A76=SUMPRODUCT(MAX(($B$6:$B$305=$B76)*$A$6:$A$305)),"Yes",""))</f>
        <v/>
      </c>
      <c r="M76" s="44" t="str">
        <f aca="false">IF($L76="Yes",$B76,"")</f>
        <v/>
      </c>
    </row>
    <row r="77" customFormat="false" ht="15" hidden="false" customHeight="true" outlineLevel="0" collapsed="false">
      <c r="A77" s="39"/>
      <c r="B77" s="35"/>
      <c r="C77" s="43"/>
      <c r="D77" s="35"/>
      <c r="E77" s="40"/>
      <c r="F77" s="35"/>
      <c r="G77" s="35"/>
      <c r="H77" s="35"/>
      <c r="I77" s="35"/>
      <c r="J77" s="35"/>
      <c r="K77" s="42" t="str">
        <f aca="false">IF(COUNTA($A77:$J77)=0,"",IF(OR($A77="",$B77="",$C77="",$D77="",$E77=""),"Fill in the starred columns",IF(AND($G77&lt;&gt;"",COUNTIF(Issues!$A$6:$A$505,$G77)=0),"Issue ID not found",IF(OR($H77="No",$I77="No",$J77="No"),"Some checks not done",""))))</f>
        <v/>
      </c>
      <c r="L77" s="38" t="str">
        <f aca="false">IF(OR($A77="",$B77=""),"",IF($A77=SUMPRODUCT(MAX(($B$6:$B$305=$B77)*$A$6:$A$305)),"Yes",""))</f>
        <v/>
      </c>
      <c r="M77" s="44" t="str">
        <f aca="false">IF($L77="Yes",$B77,"")</f>
        <v/>
      </c>
    </row>
    <row r="78" customFormat="false" ht="15" hidden="false" customHeight="true" outlineLevel="0" collapsed="false">
      <c r="A78" s="39"/>
      <c r="B78" s="35"/>
      <c r="C78" s="43"/>
      <c r="D78" s="35"/>
      <c r="E78" s="40"/>
      <c r="F78" s="35"/>
      <c r="G78" s="35"/>
      <c r="H78" s="35"/>
      <c r="I78" s="35"/>
      <c r="J78" s="35"/>
      <c r="K78" s="42" t="str">
        <f aca="false">IF(COUNTA($A78:$J78)=0,"",IF(OR($A78="",$B78="",$C78="",$D78="",$E78=""),"Fill in the starred columns",IF(AND($G78&lt;&gt;"",COUNTIF(Issues!$A$6:$A$505,$G78)=0),"Issue ID not found",IF(OR($H78="No",$I78="No",$J78="No"),"Some checks not done",""))))</f>
        <v/>
      </c>
      <c r="L78" s="38" t="str">
        <f aca="false">IF(OR($A78="",$B78=""),"",IF($A78=SUMPRODUCT(MAX(($B$6:$B$305=$B78)*$A$6:$A$305)),"Yes",""))</f>
        <v/>
      </c>
      <c r="M78" s="44" t="str">
        <f aca="false">IF($L78="Yes",$B78,"")</f>
        <v/>
      </c>
    </row>
    <row r="79" customFormat="false" ht="15" hidden="false" customHeight="true" outlineLevel="0" collapsed="false">
      <c r="A79" s="39"/>
      <c r="B79" s="35"/>
      <c r="C79" s="43"/>
      <c r="D79" s="35"/>
      <c r="E79" s="40"/>
      <c r="F79" s="35"/>
      <c r="G79" s="35"/>
      <c r="H79" s="35"/>
      <c r="I79" s="35"/>
      <c r="J79" s="35"/>
      <c r="K79" s="42" t="str">
        <f aca="false">IF(COUNTA($A79:$J79)=0,"",IF(OR($A79="",$B79="",$C79="",$D79="",$E79=""),"Fill in the starred columns",IF(AND($G79&lt;&gt;"",COUNTIF(Issues!$A$6:$A$505,$G79)=0),"Issue ID not found",IF(OR($H79="No",$I79="No",$J79="No"),"Some checks not done",""))))</f>
        <v/>
      </c>
      <c r="L79" s="38" t="str">
        <f aca="false">IF(OR($A79="",$B79=""),"",IF($A79=SUMPRODUCT(MAX(($B$6:$B$305=$B79)*$A$6:$A$305)),"Yes",""))</f>
        <v/>
      </c>
      <c r="M79" s="44" t="str">
        <f aca="false">IF($L79="Yes",$B79,"")</f>
        <v/>
      </c>
    </row>
    <row r="80" customFormat="false" ht="15" hidden="false" customHeight="true" outlineLevel="0" collapsed="false">
      <c r="A80" s="39"/>
      <c r="B80" s="35"/>
      <c r="C80" s="43"/>
      <c r="D80" s="35"/>
      <c r="E80" s="40"/>
      <c r="F80" s="35"/>
      <c r="G80" s="35"/>
      <c r="H80" s="35"/>
      <c r="I80" s="35"/>
      <c r="J80" s="35"/>
      <c r="K80" s="42" t="str">
        <f aca="false">IF(COUNTA($A80:$J80)=0,"",IF(OR($A80="",$B80="",$C80="",$D80="",$E80=""),"Fill in the starred columns",IF(AND($G80&lt;&gt;"",COUNTIF(Issues!$A$6:$A$505,$G80)=0),"Issue ID not found",IF(OR($H80="No",$I80="No",$J80="No"),"Some checks not done",""))))</f>
        <v/>
      </c>
      <c r="L80" s="38" t="str">
        <f aca="false">IF(OR($A80="",$B80=""),"",IF($A80=SUMPRODUCT(MAX(($B$6:$B$305=$B80)*$A$6:$A$305)),"Yes",""))</f>
        <v/>
      </c>
      <c r="M80" s="44" t="str">
        <f aca="false">IF($L80="Yes",$B80,"")</f>
        <v/>
      </c>
    </row>
    <row r="81" customFormat="false" ht="15" hidden="false" customHeight="true" outlineLevel="0" collapsed="false">
      <c r="A81" s="39"/>
      <c r="B81" s="35"/>
      <c r="C81" s="43"/>
      <c r="D81" s="35"/>
      <c r="E81" s="40"/>
      <c r="F81" s="35"/>
      <c r="G81" s="35"/>
      <c r="H81" s="35"/>
      <c r="I81" s="35"/>
      <c r="J81" s="35"/>
      <c r="K81" s="42" t="str">
        <f aca="false">IF(COUNTA($A81:$J81)=0,"",IF(OR($A81="",$B81="",$C81="",$D81="",$E81=""),"Fill in the starred columns",IF(AND($G81&lt;&gt;"",COUNTIF(Issues!$A$6:$A$505,$G81)=0),"Issue ID not found",IF(OR($H81="No",$I81="No",$J81="No"),"Some checks not done",""))))</f>
        <v/>
      </c>
      <c r="L81" s="38" t="str">
        <f aca="false">IF(OR($A81="",$B81=""),"",IF($A81=SUMPRODUCT(MAX(($B$6:$B$305=$B81)*$A$6:$A$305)),"Yes",""))</f>
        <v/>
      </c>
      <c r="M81" s="44" t="str">
        <f aca="false">IF($L81="Yes",$B81,"")</f>
        <v/>
      </c>
    </row>
    <row r="82" customFormat="false" ht="15" hidden="false" customHeight="true" outlineLevel="0" collapsed="false">
      <c r="A82" s="39"/>
      <c r="B82" s="35"/>
      <c r="C82" s="43"/>
      <c r="D82" s="35"/>
      <c r="E82" s="40"/>
      <c r="F82" s="35"/>
      <c r="G82" s="35"/>
      <c r="H82" s="35"/>
      <c r="I82" s="35"/>
      <c r="J82" s="35"/>
      <c r="K82" s="42" t="str">
        <f aca="false">IF(COUNTA($A82:$J82)=0,"",IF(OR($A82="",$B82="",$C82="",$D82="",$E82=""),"Fill in the starred columns",IF(AND($G82&lt;&gt;"",COUNTIF(Issues!$A$6:$A$505,$G82)=0),"Issue ID not found",IF(OR($H82="No",$I82="No",$J82="No"),"Some checks not done",""))))</f>
        <v/>
      </c>
      <c r="L82" s="38" t="str">
        <f aca="false">IF(OR($A82="",$B82=""),"",IF($A82=SUMPRODUCT(MAX(($B$6:$B$305=$B82)*$A$6:$A$305)),"Yes",""))</f>
        <v/>
      </c>
      <c r="M82" s="44" t="str">
        <f aca="false">IF($L82="Yes",$B82,"")</f>
        <v/>
      </c>
    </row>
    <row r="83" customFormat="false" ht="15" hidden="false" customHeight="true" outlineLevel="0" collapsed="false">
      <c r="A83" s="39"/>
      <c r="B83" s="35"/>
      <c r="C83" s="43"/>
      <c r="D83" s="35"/>
      <c r="E83" s="40"/>
      <c r="F83" s="35"/>
      <c r="G83" s="35"/>
      <c r="H83" s="35"/>
      <c r="I83" s="35"/>
      <c r="J83" s="35"/>
      <c r="K83" s="42" t="str">
        <f aca="false">IF(COUNTA($A83:$J83)=0,"",IF(OR($A83="",$B83="",$C83="",$D83="",$E83=""),"Fill in the starred columns",IF(AND($G83&lt;&gt;"",COUNTIF(Issues!$A$6:$A$505,$G83)=0),"Issue ID not found",IF(OR($H83="No",$I83="No",$J83="No"),"Some checks not done",""))))</f>
        <v/>
      </c>
      <c r="L83" s="38" t="str">
        <f aca="false">IF(OR($A83="",$B83=""),"",IF($A83=SUMPRODUCT(MAX(($B$6:$B$305=$B83)*$A$6:$A$305)),"Yes",""))</f>
        <v/>
      </c>
      <c r="M83" s="44" t="str">
        <f aca="false">IF($L83="Yes",$B83,"")</f>
        <v/>
      </c>
    </row>
    <row r="84" customFormat="false" ht="15" hidden="false" customHeight="true" outlineLevel="0" collapsed="false">
      <c r="A84" s="39"/>
      <c r="B84" s="35"/>
      <c r="C84" s="43"/>
      <c r="D84" s="35"/>
      <c r="E84" s="40"/>
      <c r="F84" s="35"/>
      <c r="G84" s="35"/>
      <c r="H84" s="35"/>
      <c r="I84" s="35"/>
      <c r="J84" s="35"/>
      <c r="K84" s="42" t="str">
        <f aca="false">IF(COUNTA($A84:$J84)=0,"",IF(OR($A84="",$B84="",$C84="",$D84="",$E84=""),"Fill in the starred columns",IF(AND($G84&lt;&gt;"",COUNTIF(Issues!$A$6:$A$505,$G84)=0),"Issue ID not found",IF(OR($H84="No",$I84="No",$J84="No"),"Some checks not done",""))))</f>
        <v/>
      </c>
      <c r="L84" s="38" t="str">
        <f aca="false">IF(OR($A84="",$B84=""),"",IF($A84=SUMPRODUCT(MAX(($B$6:$B$305=$B84)*$A$6:$A$305)),"Yes",""))</f>
        <v/>
      </c>
      <c r="M84" s="44" t="str">
        <f aca="false">IF($L84="Yes",$B84,"")</f>
        <v/>
      </c>
    </row>
    <row r="85" customFormat="false" ht="15" hidden="false" customHeight="true" outlineLevel="0" collapsed="false">
      <c r="A85" s="39"/>
      <c r="B85" s="35"/>
      <c r="C85" s="43"/>
      <c r="D85" s="35"/>
      <c r="E85" s="40"/>
      <c r="F85" s="35"/>
      <c r="G85" s="35"/>
      <c r="H85" s="35"/>
      <c r="I85" s="35"/>
      <c r="J85" s="35"/>
      <c r="K85" s="42" t="str">
        <f aca="false">IF(COUNTA($A85:$J85)=0,"",IF(OR($A85="",$B85="",$C85="",$D85="",$E85=""),"Fill in the starred columns",IF(AND($G85&lt;&gt;"",COUNTIF(Issues!$A$6:$A$505,$G85)=0),"Issue ID not found",IF(OR($H85="No",$I85="No",$J85="No"),"Some checks not done",""))))</f>
        <v/>
      </c>
      <c r="L85" s="38" t="str">
        <f aca="false">IF(OR($A85="",$B85=""),"",IF($A85=SUMPRODUCT(MAX(($B$6:$B$305=$B85)*$A$6:$A$305)),"Yes",""))</f>
        <v/>
      </c>
      <c r="M85" s="44" t="str">
        <f aca="false">IF($L85="Yes",$B85,"")</f>
        <v/>
      </c>
    </row>
    <row r="86" customFormat="false" ht="15" hidden="false" customHeight="true" outlineLevel="0" collapsed="false">
      <c r="A86" s="39"/>
      <c r="B86" s="35"/>
      <c r="C86" s="43"/>
      <c r="D86" s="35"/>
      <c r="E86" s="40"/>
      <c r="F86" s="35"/>
      <c r="G86" s="35"/>
      <c r="H86" s="35"/>
      <c r="I86" s="35"/>
      <c r="J86" s="35"/>
      <c r="K86" s="42" t="str">
        <f aca="false">IF(COUNTA($A86:$J86)=0,"",IF(OR($A86="",$B86="",$C86="",$D86="",$E86=""),"Fill in the starred columns",IF(AND($G86&lt;&gt;"",COUNTIF(Issues!$A$6:$A$505,$G86)=0),"Issue ID not found",IF(OR($H86="No",$I86="No",$J86="No"),"Some checks not done",""))))</f>
        <v/>
      </c>
      <c r="L86" s="38" t="str">
        <f aca="false">IF(OR($A86="",$B86=""),"",IF($A86=SUMPRODUCT(MAX(($B$6:$B$305=$B86)*$A$6:$A$305)),"Yes",""))</f>
        <v/>
      </c>
      <c r="M86" s="44" t="str">
        <f aca="false">IF($L86="Yes",$B86,"")</f>
        <v/>
      </c>
    </row>
    <row r="87" customFormat="false" ht="15" hidden="false" customHeight="true" outlineLevel="0" collapsed="false">
      <c r="A87" s="39"/>
      <c r="B87" s="35"/>
      <c r="C87" s="43"/>
      <c r="D87" s="35"/>
      <c r="E87" s="40"/>
      <c r="F87" s="35"/>
      <c r="G87" s="35"/>
      <c r="H87" s="35"/>
      <c r="I87" s="35"/>
      <c r="J87" s="35"/>
      <c r="K87" s="42" t="str">
        <f aca="false">IF(COUNTA($A87:$J87)=0,"",IF(OR($A87="",$B87="",$C87="",$D87="",$E87=""),"Fill in the starred columns",IF(AND($G87&lt;&gt;"",COUNTIF(Issues!$A$6:$A$505,$G87)=0),"Issue ID not found",IF(OR($H87="No",$I87="No",$J87="No"),"Some checks not done",""))))</f>
        <v/>
      </c>
      <c r="L87" s="38" t="str">
        <f aca="false">IF(OR($A87="",$B87=""),"",IF($A87=SUMPRODUCT(MAX(($B$6:$B$305=$B87)*$A$6:$A$305)),"Yes",""))</f>
        <v/>
      </c>
      <c r="M87" s="44" t="str">
        <f aca="false">IF($L87="Yes",$B87,"")</f>
        <v/>
      </c>
    </row>
    <row r="88" customFormat="false" ht="15" hidden="false" customHeight="true" outlineLevel="0" collapsed="false">
      <c r="A88" s="39"/>
      <c r="B88" s="35"/>
      <c r="C88" s="43"/>
      <c r="D88" s="35"/>
      <c r="E88" s="40"/>
      <c r="F88" s="35"/>
      <c r="G88" s="35"/>
      <c r="H88" s="35"/>
      <c r="I88" s="35"/>
      <c r="J88" s="35"/>
      <c r="K88" s="42" t="str">
        <f aca="false">IF(COUNTA($A88:$J88)=0,"",IF(OR($A88="",$B88="",$C88="",$D88="",$E88=""),"Fill in the starred columns",IF(AND($G88&lt;&gt;"",COUNTIF(Issues!$A$6:$A$505,$G88)=0),"Issue ID not found",IF(OR($H88="No",$I88="No",$J88="No"),"Some checks not done",""))))</f>
        <v/>
      </c>
      <c r="L88" s="38" t="str">
        <f aca="false">IF(OR($A88="",$B88=""),"",IF($A88=SUMPRODUCT(MAX(($B$6:$B$305=$B88)*$A$6:$A$305)),"Yes",""))</f>
        <v/>
      </c>
      <c r="M88" s="44" t="str">
        <f aca="false">IF($L88="Yes",$B88,"")</f>
        <v/>
      </c>
    </row>
    <row r="89" customFormat="false" ht="15" hidden="false" customHeight="true" outlineLevel="0" collapsed="false">
      <c r="A89" s="39"/>
      <c r="B89" s="35"/>
      <c r="C89" s="43"/>
      <c r="D89" s="35"/>
      <c r="E89" s="40"/>
      <c r="F89" s="35"/>
      <c r="G89" s="35"/>
      <c r="H89" s="35"/>
      <c r="I89" s="35"/>
      <c r="J89" s="35"/>
      <c r="K89" s="42" t="str">
        <f aca="false">IF(COUNTA($A89:$J89)=0,"",IF(OR($A89="",$B89="",$C89="",$D89="",$E89=""),"Fill in the starred columns",IF(AND($G89&lt;&gt;"",COUNTIF(Issues!$A$6:$A$505,$G89)=0),"Issue ID not found",IF(OR($H89="No",$I89="No",$J89="No"),"Some checks not done",""))))</f>
        <v/>
      </c>
      <c r="L89" s="38" t="str">
        <f aca="false">IF(OR($A89="",$B89=""),"",IF($A89=SUMPRODUCT(MAX(($B$6:$B$305=$B89)*$A$6:$A$305)),"Yes",""))</f>
        <v/>
      </c>
      <c r="M89" s="44" t="str">
        <f aca="false">IF($L89="Yes",$B89,"")</f>
        <v/>
      </c>
    </row>
    <row r="90" customFormat="false" ht="15" hidden="false" customHeight="true" outlineLevel="0" collapsed="false">
      <c r="A90" s="39"/>
      <c r="B90" s="35"/>
      <c r="C90" s="43"/>
      <c r="D90" s="35"/>
      <c r="E90" s="40"/>
      <c r="F90" s="35"/>
      <c r="G90" s="35"/>
      <c r="H90" s="35"/>
      <c r="I90" s="35"/>
      <c r="J90" s="35"/>
      <c r="K90" s="42" t="str">
        <f aca="false">IF(COUNTA($A90:$J90)=0,"",IF(OR($A90="",$B90="",$C90="",$D90="",$E90=""),"Fill in the starred columns",IF(AND($G90&lt;&gt;"",COUNTIF(Issues!$A$6:$A$505,$G90)=0),"Issue ID not found",IF(OR($H90="No",$I90="No",$J90="No"),"Some checks not done",""))))</f>
        <v/>
      </c>
      <c r="L90" s="38" t="str">
        <f aca="false">IF(OR($A90="",$B90=""),"",IF($A90=SUMPRODUCT(MAX(($B$6:$B$305=$B90)*$A$6:$A$305)),"Yes",""))</f>
        <v/>
      </c>
      <c r="M90" s="44" t="str">
        <f aca="false">IF($L90="Yes",$B90,"")</f>
        <v/>
      </c>
    </row>
    <row r="91" customFormat="false" ht="15" hidden="false" customHeight="true" outlineLevel="0" collapsed="false">
      <c r="A91" s="39"/>
      <c r="B91" s="35"/>
      <c r="C91" s="43"/>
      <c r="D91" s="35"/>
      <c r="E91" s="40"/>
      <c r="F91" s="35"/>
      <c r="G91" s="35"/>
      <c r="H91" s="35"/>
      <c r="I91" s="35"/>
      <c r="J91" s="35"/>
      <c r="K91" s="42" t="str">
        <f aca="false">IF(COUNTA($A91:$J91)=0,"",IF(OR($A91="",$B91="",$C91="",$D91="",$E91=""),"Fill in the starred columns",IF(AND($G91&lt;&gt;"",COUNTIF(Issues!$A$6:$A$505,$G91)=0),"Issue ID not found",IF(OR($H91="No",$I91="No",$J91="No"),"Some checks not done",""))))</f>
        <v/>
      </c>
      <c r="L91" s="38" t="str">
        <f aca="false">IF(OR($A91="",$B91=""),"",IF($A91=SUMPRODUCT(MAX(($B$6:$B$305=$B91)*$A$6:$A$305)),"Yes",""))</f>
        <v/>
      </c>
      <c r="M91" s="44" t="str">
        <f aca="false">IF($L91="Yes",$B91,"")</f>
        <v/>
      </c>
    </row>
    <row r="92" customFormat="false" ht="15" hidden="false" customHeight="true" outlineLevel="0" collapsed="false">
      <c r="A92" s="39"/>
      <c r="B92" s="35"/>
      <c r="C92" s="43"/>
      <c r="D92" s="35"/>
      <c r="E92" s="40"/>
      <c r="F92" s="35"/>
      <c r="G92" s="35"/>
      <c r="H92" s="35"/>
      <c r="I92" s="35"/>
      <c r="J92" s="35"/>
      <c r="K92" s="42" t="str">
        <f aca="false">IF(COUNTA($A92:$J92)=0,"",IF(OR($A92="",$B92="",$C92="",$D92="",$E92=""),"Fill in the starred columns",IF(AND($G92&lt;&gt;"",COUNTIF(Issues!$A$6:$A$505,$G92)=0),"Issue ID not found",IF(OR($H92="No",$I92="No",$J92="No"),"Some checks not done",""))))</f>
        <v/>
      </c>
      <c r="L92" s="38" t="str">
        <f aca="false">IF(OR($A92="",$B92=""),"",IF($A92=SUMPRODUCT(MAX(($B$6:$B$305=$B92)*$A$6:$A$305)),"Yes",""))</f>
        <v/>
      </c>
      <c r="M92" s="44" t="str">
        <f aca="false">IF($L92="Yes",$B92,"")</f>
        <v/>
      </c>
    </row>
    <row r="93" customFormat="false" ht="15" hidden="false" customHeight="true" outlineLevel="0" collapsed="false">
      <c r="A93" s="39"/>
      <c r="B93" s="35"/>
      <c r="C93" s="43"/>
      <c r="D93" s="35"/>
      <c r="E93" s="40"/>
      <c r="F93" s="35"/>
      <c r="G93" s="35"/>
      <c r="H93" s="35"/>
      <c r="I93" s="35"/>
      <c r="J93" s="35"/>
      <c r="K93" s="42" t="str">
        <f aca="false">IF(COUNTA($A93:$J93)=0,"",IF(OR($A93="",$B93="",$C93="",$D93="",$E93=""),"Fill in the starred columns",IF(AND($G93&lt;&gt;"",COUNTIF(Issues!$A$6:$A$505,$G93)=0),"Issue ID not found",IF(OR($H93="No",$I93="No",$J93="No"),"Some checks not done",""))))</f>
        <v/>
      </c>
      <c r="L93" s="38" t="str">
        <f aca="false">IF(OR($A93="",$B93=""),"",IF($A93=SUMPRODUCT(MAX(($B$6:$B$305=$B93)*$A$6:$A$305)),"Yes",""))</f>
        <v/>
      </c>
      <c r="M93" s="44" t="str">
        <f aca="false">IF($L93="Yes",$B93,"")</f>
        <v/>
      </c>
    </row>
    <row r="94" customFormat="false" ht="15" hidden="false" customHeight="true" outlineLevel="0" collapsed="false">
      <c r="A94" s="39"/>
      <c r="B94" s="35"/>
      <c r="C94" s="43"/>
      <c r="D94" s="35"/>
      <c r="E94" s="40"/>
      <c r="F94" s="35"/>
      <c r="G94" s="35"/>
      <c r="H94" s="35"/>
      <c r="I94" s="35"/>
      <c r="J94" s="35"/>
      <c r="K94" s="42" t="str">
        <f aca="false">IF(COUNTA($A94:$J94)=0,"",IF(OR($A94="",$B94="",$C94="",$D94="",$E94=""),"Fill in the starred columns",IF(AND($G94&lt;&gt;"",COUNTIF(Issues!$A$6:$A$505,$G94)=0),"Issue ID not found",IF(OR($H94="No",$I94="No",$J94="No"),"Some checks not done",""))))</f>
        <v/>
      </c>
      <c r="L94" s="38" t="str">
        <f aca="false">IF(OR($A94="",$B94=""),"",IF($A94=SUMPRODUCT(MAX(($B$6:$B$305=$B94)*$A$6:$A$305)),"Yes",""))</f>
        <v/>
      </c>
      <c r="M94" s="44" t="str">
        <f aca="false">IF($L94="Yes",$B94,"")</f>
        <v/>
      </c>
    </row>
    <row r="95" customFormat="false" ht="15" hidden="false" customHeight="true" outlineLevel="0" collapsed="false">
      <c r="A95" s="39"/>
      <c r="B95" s="35"/>
      <c r="C95" s="43"/>
      <c r="D95" s="35"/>
      <c r="E95" s="40"/>
      <c r="F95" s="35"/>
      <c r="G95" s="35"/>
      <c r="H95" s="35"/>
      <c r="I95" s="35"/>
      <c r="J95" s="35"/>
      <c r="K95" s="42" t="str">
        <f aca="false">IF(COUNTA($A95:$J95)=0,"",IF(OR($A95="",$B95="",$C95="",$D95="",$E95=""),"Fill in the starred columns",IF(AND($G95&lt;&gt;"",COUNTIF(Issues!$A$6:$A$505,$G95)=0),"Issue ID not found",IF(OR($H95="No",$I95="No",$J95="No"),"Some checks not done",""))))</f>
        <v/>
      </c>
      <c r="L95" s="38" t="str">
        <f aca="false">IF(OR($A95="",$B95=""),"",IF($A95=SUMPRODUCT(MAX(($B$6:$B$305=$B95)*$A$6:$A$305)),"Yes",""))</f>
        <v/>
      </c>
      <c r="M95" s="44" t="str">
        <f aca="false">IF($L95="Yes",$B95,"")</f>
        <v/>
      </c>
    </row>
    <row r="96" customFormat="false" ht="15" hidden="false" customHeight="true" outlineLevel="0" collapsed="false">
      <c r="A96" s="39"/>
      <c r="B96" s="35"/>
      <c r="C96" s="43"/>
      <c r="D96" s="35"/>
      <c r="E96" s="40"/>
      <c r="F96" s="35"/>
      <c r="G96" s="35"/>
      <c r="H96" s="35"/>
      <c r="I96" s="35"/>
      <c r="J96" s="35"/>
      <c r="K96" s="42" t="str">
        <f aca="false">IF(COUNTA($A96:$J96)=0,"",IF(OR($A96="",$B96="",$C96="",$D96="",$E96=""),"Fill in the starred columns",IF(AND($G96&lt;&gt;"",COUNTIF(Issues!$A$6:$A$505,$G96)=0),"Issue ID not found",IF(OR($H96="No",$I96="No",$J96="No"),"Some checks not done",""))))</f>
        <v/>
      </c>
      <c r="L96" s="38" t="str">
        <f aca="false">IF(OR($A96="",$B96=""),"",IF($A96=SUMPRODUCT(MAX(($B$6:$B$305=$B96)*$A$6:$A$305)),"Yes",""))</f>
        <v/>
      </c>
      <c r="M96" s="44" t="str">
        <f aca="false">IF($L96="Yes",$B96,"")</f>
        <v/>
      </c>
    </row>
    <row r="97" customFormat="false" ht="15" hidden="false" customHeight="true" outlineLevel="0" collapsed="false">
      <c r="A97" s="39"/>
      <c r="B97" s="35"/>
      <c r="C97" s="43"/>
      <c r="D97" s="35"/>
      <c r="E97" s="40"/>
      <c r="F97" s="35"/>
      <c r="G97" s="35"/>
      <c r="H97" s="35"/>
      <c r="I97" s="35"/>
      <c r="J97" s="35"/>
      <c r="K97" s="42" t="str">
        <f aca="false">IF(COUNTA($A97:$J97)=0,"",IF(OR($A97="",$B97="",$C97="",$D97="",$E97=""),"Fill in the starred columns",IF(AND($G97&lt;&gt;"",COUNTIF(Issues!$A$6:$A$505,$G97)=0),"Issue ID not found",IF(OR($H97="No",$I97="No",$J97="No"),"Some checks not done",""))))</f>
        <v/>
      </c>
      <c r="L97" s="38" t="str">
        <f aca="false">IF(OR($A97="",$B97=""),"",IF($A97=SUMPRODUCT(MAX(($B$6:$B$305=$B97)*$A$6:$A$305)),"Yes",""))</f>
        <v/>
      </c>
      <c r="M97" s="44" t="str">
        <f aca="false">IF($L97="Yes",$B97,"")</f>
        <v/>
      </c>
    </row>
    <row r="98" customFormat="false" ht="15" hidden="false" customHeight="true" outlineLevel="0" collapsed="false">
      <c r="A98" s="39"/>
      <c r="B98" s="35"/>
      <c r="C98" s="43"/>
      <c r="D98" s="35"/>
      <c r="E98" s="40"/>
      <c r="F98" s="35"/>
      <c r="G98" s="35"/>
      <c r="H98" s="35"/>
      <c r="I98" s="35"/>
      <c r="J98" s="35"/>
      <c r="K98" s="42" t="str">
        <f aca="false">IF(COUNTA($A98:$J98)=0,"",IF(OR($A98="",$B98="",$C98="",$D98="",$E98=""),"Fill in the starred columns",IF(AND($G98&lt;&gt;"",COUNTIF(Issues!$A$6:$A$505,$G98)=0),"Issue ID not found",IF(OR($H98="No",$I98="No",$J98="No"),"Some checks not done",""))))</f>
        <v/>
      </c>
      <c r="L98" s="38" t="str">
        <f aca="false">IF(OR($A98="",$B98=""),"",IF($A98=SUMPRODUCT(MAX(($B$6:$B$305=$B98)*$A$6:$A$305)),"Yes",""))</f>
        <v/>
      </c>
      <c r="M98" s="44" t="str">
        <f aca="false">IF($L98="Yes",$B98,"")</f>
        <v/>
      </c>
    </row>
    <row r="99" customFormat="false" ht="15" hidden="false" customHeight="true" outlineLevel="0" collapsed="false">
      <c r="A99" s="39"/>
      <c r="B99" s="35"/>
      <c r="C99" s="43"/>
      <c r="D99" s="35"/>
      <c r="E99" s="40"/>
      <c r="F99" s="35"/>
      <c r="G99" s="35"/>
      <c r="H99" s="35"/>
      <c r="I99" s="35"/>
      <c r="J99" s="35"/>
      <c r="K99" s="42" t="str">
        <f aca="false">IF(COUNTA($A99:$J99)=0,"",IF(OR($A99="",$B99="",$C99="",$D99="",$E99=""),"Fill in the starred columns",IF(AND($G99&lt;&gt;"",COUNTIF(Issues!$A$6:$A$505,$G99)=0),"Issue ID not found",IF(OR($H99="No",$I99="No",$J99="No"),"Some checks not done",""))))</f>
        <v/>
      </c>
      <c r="L99" s="38" t="str">
        <f aca="false">IF(OR($A99="",$B99=""),"",IF($A99=SUMPRODUCT(MAX(($B$6:$B$305=$B99)*$A$6:$A$305)),"Yes",""))</f>
        <v/>
      </c>
      <c r="M99" s="44" t="str">
        <f aca="false">IF($L99="Yes",$B99,"")</f>
        <v/>
      </c>
    </row>
    <row r="100" customFormat="false" ht="15" hidden="false" customHeight="true" outlineLevel="0" collapsed="false">
      <c r="A100" s="39"/>
      <c r="B100" s="35"/>
      <c r="C100" s="43"/>
      <c r="D100" s="35"/>
      <c r="E100" s="40"/>
      <c r="F100" s="35"/>
      <c r="G100" s="35"/>
      <c r="H100" s="35"/>
      <c r="I100" s="35"/>
      <c r="J100" s="35"/>
      <c r="K100" s="42" t="str">
        <f aca="false">IF(COUNTA($A100:$J100)=0,"",IF(OR($A100="",$B100="",$C100="",$D100="",$E100=""),"Fill in the starred columns",IF(AND($G100&lt;&gt;"",COUNTIF(Issues!$A$6:$A$505,$G100)=0),"Issue ID not found",IF(OR($H100="No",$I100="No",$J100="No"),"Some checks not done",""))))</f>
        <v/>
      </c>
      <c r="L100" s="38" t="str">
        <f aca="false">IF(OR($A100="",$B100=""),"",IF($A100=SUMPRODUCT(MAX(($B$6:$B$305=$B100)*$A$6:$A$305)),"Yes",""))</f>
        <v/>
      </c>
      <c r="M100" s="44" t="str">
        <f aca="false">IF($L100="Yes",$B100,"")</f>
        <v/>
      </c>
    </row>
    <row r="101" customFormat="false" ht="15" hidden="false" customHeight="true" outlineLevel="0" collapsed="false">
      <c r="A101" s="39"/>
      <c r="B101" s="35"/>
      <c r="C101" s="43"/>
      <c r="D101" s="35"/>
      <c r="E101" s="40"/>
      <c r="F101" s="35"/>
      <c r="G101" s="35"/>
      <c r="H101" s="35"/>
      <c r="I101" s="35"/>
      <c r="J101" s="35"/>
      <c r="K101" s="42" t="str">
        <f aca="false">IF(COUNTA($A101:$J101)=0,"",IF(OR($A101="",$B101="",$C101="",$D101="",$E101=""),"Fill in the starred columns",IF(AND($G101&lt;&gt;"",COUNTIF(Issues!$A$6:$A$505,$G101)=0),"Issue ID not found",IF(OR($H101="No",$I101="No",$J101="No"),"Some checks not done",""))))</f>
        <v/>
      </c>
      <c r="L101" s="38" t="str">
        <f aca="false">IF(OR($A101="",$B101=""),"",IF($A101=SUMPRODUCT(MAX(($B$6:$B$305=$B101)*$A$6:$A$305)),"Yes",""))</f>
        <v/>
      </c>
      <c r="M101" s="44" t="str">
        <f aca="false">IF($L101="Yes",$B101,"")</f>
        <v/>
      </c>
    </row>
    <row r="102" customFormat="false" ht="15" hidden="false" customHeight="true" outlineLevel="0" collapsed="false">
      <c r="A102" s="39"/>
      <c r="B102" s="35"/>
      <c r="C102" s="43"/>
      <c r="D102" s="35"/>
      <c r="E102" s="40"/>
      <c r="F102" s="35"/>
      <c r="G102" s="35"/>
      <c r="H102" s="35"/>
      <c r="I102" s="35"/>
      <c r="J102" s="35"/>
      <c r="K102" s="42" t="str">
        <f aca="false">IF(COUNTA($A102:$J102)=0,"",IF(OR($A102="",$B102="",$C102="",$D102="",$E102=""),"Fill in the starred columns",IF(AND($G102&lt;&gt;"",COUNTIF(Issues!$A$6:$A$505,$G102)=0),"Issue ID not found",IF(OR($H102="No",$I102="No",$J102="No"),"Some checks not done",""))))</f>
        <v/>
      </c>
      <c r="L102" s="38" t="str">
        <f aca="false">IF(OR($A102="",$B102=""),"",IF($A102=SUMPRODUCT(MAX(($B$6:$B$305=$B102)*$A$6:$A$305)),"Yes",""))</f>
        <v/>
      </c>
      <c r="M102" s="44" t="str">
        <f aca="false">IF($L102="Yes",$B102,"")</f>
        <v/>
      </c>
    </row>
    <row r="103" customFormat="false" ht="15" hidden="false" customHeight="true" outlineLevel="0" collapsed="false">
      <c r="A103" s="39"/>
      <c r="B103" s="35"/>
      <c r="C103" s="43"/>
      <c r="D103" s="35"/>
      <c r="E103" s="40"/>
      <c r="F103" s="35"/>
      <c r="G103" s="35"/>
      <c r="H103" s="35"/>
      <c r="I103" s="35"/>
      <c r="J103" s="35"/>
      <c r="K103" s="42" t="str">
        <f aca="false">IF(COUNTA($A103:$J103)=0,"",IF(OR($A103="",$B103="",$C103="",$D103="",$E103=""),"Fill in the starred columns",IF(AND($G103&lt;&gt;"",COUNTIF(Issues!$A$6:$A$505,$G103)=0),"Issue ID not found",IF(OR($H103="No",$I103="No",$J103="No"),"Some checks not done",""))))</f>
        <v/>
      </c>
      <c r="L103" s="38" t="str">
        <f aca="false">IF(OR($A103="",$B103=""),"",IF($A103=SUMPRODUCT(MAX(($B$6:$B$305=$B103)*$A$6:$A$305)),"Yes",""))</f>
        <v/>
      </c>
      <c r="M103" s="44" t="str">
        <f aca="false">IF($L103="Yes",$B103,"")</f>
        <v/>
      </c>
    </row>
    <row r="104" customFormat="false" ht="15" hidden="false" customHeight="true" outlineLevel="0" collapsed="false">
      <c r="A104" s="39"/>
      <c r="B104" s="35"/>
      <c r="C104" s="43"/>
      <c r="D104" s="35"/>
      <c r="E104" s="40"/>
      <c r="F104" s="35"/>
      <c r="G104" s="35"/>
      <c r="H104" s="35"/>
      <c r="I104" s="35"/>
      <c r="J104" s="35"/>
      <c r="K104" s="42" t="str">
        <f aca="false">IF(COUNTA($A104:$J104)=0,"",IF(OR($A104="",$B104="",$C104="",$D104="",$E104=""),"Fill in the starred columns",IF(AND($G104&lt;&gt;"",COUNTIF(Issues!$A$6:$A$505,$G104)=0),"Issue ID not found",IF(OR($H104="No",$I104="No",$J104="No"),"Some checks not done",""))))</f>
        <v/>
      </c>
      <c r="L104" s="38" t="str">
        <f aca="false">IF(OR($A104="",$B104=""),"",IF($A104=SUMPRODUCT(MAX(($B$6:$B$305=$B104)*$A$6:$A$305)),"Yes",""))</f>
        <v/>
      </c>
      <c r="M104" s="44" t="str">
        <f aca="false">IF($L104="Yes",$B104,"")</f>
        <v/>
      </c>
    </row>
    <row r="105" customFormat="false" ht="15" hidden="false" customHeight="true" outlineLevel="0" collapsed="false">
      <c r="A105" s="39"/>
      <c r="B105" s="35"/>
      <c r="C105" s="43"/>
      <c r="D105" s="35"/>
      <c r="E105" s="40"/>
      <c r="F105" s="35"/>
      <c r="G105" s="35"/>
      <c r="H105" s="35"/>
      <c r="I105" s="35"/>
      <c r="J105" s="35"/>
      <c r="K105" s="42" t="str">
        <f aca="false">IF(COUNTA($A105:$J105)=0,"",IF(OR($A105="",$B105="",$C105="",$D105="",$E105=""),"Fill in the starred columns",IF(AND($G105&lt;&gt;"",COUNTIF(Issues!$A$6:$A$505,$G105)=0),"Issue ID not found",IF(OR($H105="No",$I105="No",$J105="No"),"Some checks not done",""))))</f>
        <v/>
      </c>
      <c r="L105" s="38" t="str">
        <f aca="false">IF(OR($A105="",$B105=""),"",IF($A105=SUMPRODUCT(MAX(($B$6:$B$305=$B105)*$A$6:$A$305)),"Yes",""))</f>
        <v/>
      </c>
      <c r="M105" s="44" t="str">
        <f aca="false">IF($L105="Yes",$B105,"")</f>
        <v/>
      </c>
    </row>
    <row r="106" customFormat="false" ht="15" hidden="false" customHeight="true" outlineLevel="0" collapsed="false">
      <c r="A106" s="39"/>
      <c r="B106" s="35"/>
      <c r="C106" s="43"/>
      <c r="D106" s="35"/>
      <c r="E106" s="40"/>
      <c r="F106" s="35"/>
      <c r="G106" s="35"/>
      <c r="H106" s="35"/>
      <c r="I106" s="35"/>
      <c r="J106" s="35"/>
      <c r="K106" s="42" t="str">
        <f aca="false">IF(COUNTA($A106:$J106)=0,"",IF(OR($A106="",$B106="",$C106="",$D106="",$E106=""),"Fill in the starred columns",IF(AND($G106&lt;&gt;"",COUNTIF(Issues!$A$6:$A$505,$G106)=0),"Issue ID not found",IF(OR($H106="No",$I106="No",$J106="No"),"Some checks not done",""))))</f>
        <v/>
      </c>
      <c r="L106" s="38" t="str">
        <f aca="false">IF(OR($A106="",$B106=""),"",IF($A106=SUMPRODUCT(MAX(($B$6:$B$305=$B106)*$A$6:$A$305)),"Yes",""))</f>
        <v/>
      </c>
      <c r="M106" s="44" t="str">
        <f aca="false">IF($L106="Yes",$B106,"")</f>
        <v/>
      </c>
    </row>
    <row r="107" customFormat="false" ht="15" hidden="false" customHeight="true" outlineLevel="0" collapsed="false">
      <c r="A107" s="39"/>
      <c r="B107" s="35"/>
      <c r="C107" s="43"/>
      <c r="D107" s="35"/>
      <c r="E107" s="40"/>
      <c r="F107" s="35"/>
      <c r="G107" s="35"/>
      <c r="H107" s="35"/>
      <c r="I107" s="35"/>
      <c r="J107" s="35"/>
      <c r="K107" s="42" t="str">
        <f aca="false">IF(COUNTA($A107:$J107)=0,"",IF(OR($A107="",$B107="",$C107="",$D107="",$E107=""),"Fill in the starred columns",IF(AND($G107&lt;&gt;"",COUNTIF(Issues!$A$6:$A$505,$G107)=0),"Issue ID not found",IF(OR($H107="No",$I107="No",$J107="No"),"Some checks not done",""))))</f>
        <v/>
      </c>
      <c r="L107" s="38" t="str">
        <f aca="false">IF(OR($A107="",$B107=""),"",IF($A107=SUMPRODUCT(MAX(($B$6:$B$305=$B107)*$A$6:$A$305)),"Yes",""))</f>
        <v/>
      </c>
      <c r="M107" s="44" t="str">
        <f aca="false">IF($L107="Yes",$B107,"")</f>
        <v/>
      </c>
    </row>
    <row r="108" customFormat="false" ht="15" hidden="false" customHeight="true" outlineLevel="0" collapsed="false">
      <c r="A108" s="39"/>
      <c r="B108" s="35"/>
      <c r="C108" s="43"/>
      <c r="D108" s="35"/>
      <c r="E108" s="40"/>
      <c r="F108" s="35"/>
      <c r="G108" s="35"/>
      <c r="H108" s="35"/>
      <c r="I108" s="35"/>
      <c r="J108" s="35"/>
      <c r="K108" s="42" t="str">
        <f aca="false">IF(COUNTA($A108:$J108)=0,"",IF(OR($A108="",$B108="",$C108="",$D108="",$E108=""),"Fill in the starred columns",IF(AND($G108&lt;&gt;"",COUNTIF(Issues!$A$6:$A$505,$G108)=0),"Issue ID not found",IF(OR($H108="No",$I108="No",$J108="No"),"Some checks not done",""))))</f>
        <v/>
      </c>
      <c r="L108" s="38" t="str">
        <f aca="false">IF(OR($A108="",$B108=""),"",IF($A108=SUMPRODUCT(MAX(($B$6:$B$305=$B108)*$A$6:$A$305)),"Yes",""))</f>
        <v/>
      </c>
      <c r="M108" s="44" t="str">
        <f aca="false">IF($L108="Yes",$B108,"")</f>
        <v/>
      </c>
    </row>
    <row r="109" customFormat="false" ht="15" hidden="false" customHeight="true" outlineLevel="0" collapsed="false">
      <c r="A109" s="39"/>
      <c r="B109" s="35"/>
      <c r="C109" s="43"/>
      <c r="D109" s="35"/>
      <c r="E109" s="40"/>
      <c r="F109" s="35"/>
      <c r="G109" s="35"/>
      <c r="H109" s="35"/>
      <c r="I109" s="35"/>
      <c r="J109" s="35"/>
      <c r="K109" s="42" t="str">
        <f aca="false">IF(COUNTA($A109:$J109)=0,"",IF(OR($A109="",$B109="",$C109="",$D109="",$E109=""),"Fill in the starred columns",IF(AND($G109&lt;&gt;"",COUNTIF(Issues!$A$6:$A$505,$G109)=0),"Issue ID not found",IF(OR($H109="No",$I109="No",$J109="No"),"Some checks not done",""))))</f>
        <v/>
      </c>
      <c r="L109" s="38" t="str">
        <f aca="false">IF(OR($A109="",$B109=""),"",IF($A109=SUMPRODUCT(MAX(($B$6:$B$305=$B109)*$A$6:$A$305)),"Yes",""))</f>
        <v/>
      </c>
      <c r="M109" s="44" t="str">
        <f aca="false">IF($L109="Yes",$B109,"")</f>
        <v/>
      </c>
    </row>
    <row r="110" customFormat="false" ht="15" hidden="false" customHeight="true" outlineLevel="0" collapsed="false">
      <c r="A110" s="39"/>
      <c r="B110" s="35"/>
      <c r="C110" s="43"/>
      <c r="D110" s="35"/>
      <c r="E110" s="40"/>
      <c r="F110" s="35"/>
      <c r="G110" s="35"/>
      <c r="H110" s="35"/>
      <c r="I110" s="35"/>
      <c r="J110" s="35"/>
      <c r="K110" s="42" t="str">
        <f aca="false">IF(COUNTA($A110:$J110)=0,"",IF(OR($A110="",$B110="",$C110="",$D110="",$E110=""),"Fill in the starred columns",IF(AND($G110&lt;&gt;"",COUNTIF(Issues!$A$6:$A$505,$G110)=0),"Issue ID not found",IF(OR($H110="No",$I110="No",$J110="No"),"Some checks not done",""))))</f>
        <v/>
      </c>
      <c r="L110" s="38" t="str">
        <f aca="false">IF(OR($A110="",$B110=""),"",IF($A110=SUMPRODUCT(MAX(($B$6:$B$305=$B110)*$A$6:$A$305)),"Yes",""))</f>
        <v/>
      </c>
      <c r="M110" s="44" t="str">
        <f aca="false">IF($L110="Yes",$B110,"")</f>
        <v/>
      </c>
    </row>
    <row r="111" customFormat="false" ht="15" hidden="false" customHeight="true" outlineLevel="0" collapsed="false">
      <c r="A111" s="39"/>
      <c r="B111" s="35"/>
      <c r="C111" s="43"/>
      <c r="D111" s="35"/>
      <c r="E111" s="40"/>
      <c r="F111" s="35"/>
      <c r="G111" s="35"/>
      <c r="H111" s="35"/>
      <c r="I111" s="35"/>
      <c r="J111" s="35"/>
      <c r="K111" s="42" t="str">
        <f aca="false">IF(COUNTA($A111:$J111)=0,"",IF(OR($A111="",$B111="",$C111="",$D111="",$E111=""),"Fill in the starred columns",IF(AND($G111&lt;&gt;"",COUNTIF(Issues!$A$6:$A$505,$G111)=0),"Issue ID not found",IF(OR($H111="No",$I111="No",$J111="No"),"Some checks not done",""))))</f>
        <v/>
      </c>
      <c r="L111" s="38" t="str">
        <f aca="false">IF(OR($A111="",$B111=""),"",IF($A111=SUMPRODUCT(MAX(($B$6:$B$305=$B111)*$A$6:$A$305)),"Yes",""))</f>
        <v/>
      </c>
      <c r="M111" s="44" t="str">
        <f aca="false">IF($L111="Yes",$B111,"")</f>
        <v/>
      </c>
    </row>
    <row r="112" customFormat="false" ht="15" hidden="false" customHeight="true" outlineLevel="0" collapsed="false">
      <c r="A112" s="39"/>
      <c r="B112" s="35"/>
      <c r="C112" s="43"/>
      <c r="D112" s="35"/>
      <c r="E112" s="40"/>
      <c r="F112" s="35"/>
      <c r="G112" s="35"/>
      <c r="H112" s="35"/>
      <c r="I112" s="35"/>
      <c r="J112" s="35"/>
      <c r="K112" s="42" t="str">
        <f aca="false">IF(COUNTA($A112:$J112)=0,"",IF(OR($A112="",$B112="",$C112="",$D112="",$E112=""),"Fill in the starred columns",IF(AND($G112&lt;&gt;"",COUNTIF(Issues!$A$6:$A$505,$G112)=0),"Issue ID not found",IF(OR($H112="No",$I112="No",$J112="No"),"Some checks not done",""))))</f>
        <v/>
      </c>
      <c r="L112" s="38" t="str">
        <f aca="false">IF(OR($A112="",$B112=""),"",IF($A112=SUMPRODUCT(MAX(($B$6:$B$305=$B112)*$A$6:$A$305)),"Yes",""))</f>
        <v/>
      </c>
      <c r="M112" s="44" t="str">
        <f aca="false">IF($L112="Yes",$B112,"")</f>
        <v/>
      </c>
    </row>
    <row r="113" customFormat="false" ht="15" hidden="false" customHeight="true" outlineLevel="0" collapsed="false">
      <c r="A113" s="39"/>
      <c r="B113" s="35"/>
      <c r="C113" s="43"/>
      <c r="D113" s="35"/>
      <c r="E113" s="40"/>
      <c r="F113" s="35"/>
      <c r="G113" s="35"/>
      <c r="H113" s="35"/>
      <c r="I113" s="35"/>
      <c r="J113" s="35"/>
      <c r="K113" s="42" t="str">
        <f aca="false">IF(COUNTA($A113:$J113)=0,"",IF(OR($A113="",$B113="",$C113="",$D113="",$E113=""),"Fill in the starred columns",IF(AND($G113&lt;&gt;"",COUNTIF(Issues!$A$6:$A$505,$G113)=0),"Issue ID not found",IF(OR($H113="No",$I113="No",$J113="No"),"Some checks not done",""))))</f>
        <v/>
      </c>
      <c r="L113" s="38" t="str">
        <f aca="false">IF(OR($A113="",$B113=""),"",IF($A113=SUMPRODUCT(MAX(($B$6:$B$305=$B113)*$A$6:$A$305)),"Yes",""))</f>
        <v/>
      </c>
      <c r="M113" s="44" t="str">
        <f aca="false">IF($L113="Yes",$B113,"")</f>
        <v/>
      </c>
    </row>
    <row r="114" customFormat="false" ht="15" hidden="false" customHeight="true" outlineLevel="0" collapsed="false">
      <c r="A114" s="39"/>
      <c r="B114" s="35"/>
      <c r="C114" s="43"/>
      <c r="D114" s="35"/>
      <c r="E114" s="40"/>
      <c r="F114" s="35"/>
      <c r="G114" s="35"/>
      <c r="H114" s="35"/>
      <c r="I114" s="35"/>
      <c r="J114" s="35"/>
      <c r="K114" s="42" t="str">
        <f aca="false">IF(COUNTA($A114:$J114)=0,"",IF(OR($A114="",$B114="",$C114="",$D114="",$E114=""),"Fill in the starred columns",IF(AND($G114&lt;&gt;"",COUNTIF(Issues!$A$6:$A$505,$G114)=0),"Issue ID not found",IF(OR($H114="No",$I114="No",$J114="No"),"Some checks not done",""))))</f>
        <v/>
      </c>
      <c r="L114" s="38" t="str">
        <f aca="false">IF(OR($A114="",$B114=""),"",IF($A114=SUMPRODUCT(MAX(($B$6:$B$305=$B114)*$A$6:$A$305)),"Yes",""))</f>
        <v/>
      </c>
      <c r="M114" s="44" t="str">
        <f aca="false">IF($L114="Yes",$B114,"")</f>
        <v/>
      </c>
    </row>
    <row r="115" customFormat="false" ht="15" hidden="false" customHeight="true" outlineLevel="0" collapsed="false">
      <c r="A115" s="39"/>
      <c r="B115" s="35"/>
      <c r="C115" s="43"/>
      <c r="D115" s="35"/>
      <c r="E115" s="40"/>
      <c r="F115" s="35"/>
      <c r="G115" s="35"/>
      <c r="H115" s="35"/>
      <c r="I115" s="35"/>
      <c r="J115" s="35"/>
      <c r="K115" s="42" t="str">
        <f aca="false">IF(COUNTA($A115:$J115)=0,"",IF(OR($A115="",$B115="",$C115="",$D115="",$E115=""),"Fill in the starred columns",IF(AND($G115&lt;&gt;"",COUNTIF(Issues!$A$6:$A$505,$G115)=0),"Issue ID not found",IF(OR($H115="No",$I115="No",$J115="No"),"Some checks not done",""))))</f>
        <v/>
      </c>
      <c r="L115" s="38" t="str">
        <f aca="false">IF(OR($A115="",$B115=""),"",IF($A115=SUMPRODUCT(MAX(($B$6:$B$305=$B115)*$A$6:$A$305)),"Yes",""))</f>
        <v/>
      </c>
      <c r="M115" s="44" t="str">
        <f aca="false">IF($L115="Yes",$B115,"")</f>
        <v/>
      </c>
    </row>
    <row r="116" customFormat="false" ht="15" hidden="false" customHeight="true" outlineLevel="0" collapsed="false">
      <c r="A116" s="39"/>
      <c r="B116" s="35"/>
      <c r="C116" s="43"/>
      <c r="D116" s="35"/>
      <c r="E116" s="40"/>
      <c r="F116" s="35"/>
      <c r="G116" s="35"/>
      <c r="H116" s="35"/>
      <c r="I116" s="35"/>
      <c r="J116" s="35"/>
      <c r="K116" s="42" t="str">
        <f aca="false">IF(COUNTA($A116:$J116)=0,"",IF(OR($A116="",$B116="",$C116="",$D116="",$E116=""),"Fill in the starred columns",IF(AND($G116&lt;&gt;"",COUNTIF(Issues!$A$6:$A$505,$G116)=0),"Issue ID not found",IF(OR($H116="No",$I116="No",$J116="No"),"Some checks not done",""))))</f>
        <v/>
      </c>
      <c r="L116" s="38" t="str">
        <f aca="false">IF(OR($A116="",$B116=""),"",IF($A116=SUMPRODUCT(MAX(($B$6:$B$305=$B116)*$A$6:$A$305)),"Yes",""))</f>
        <v/>
      </c>
      <c r="M116" s="44" t="str">
        <f aca="false">IF($L116="Yes",$B116,"")</f>
        <v/>
      </c>
    </row>
    <row r="117" customFormat="false" ht="15" hidden="false" customHeight="true" outlineLevel="0" collapsed="false">
      <c r="A117" s="39"/>
      <c r="B117" s="35"/>
      <c r="C117" s="43"/>
      <c r="D117" s="35"/>
      <c r="E117" s="40"/>
      <c r="F117" s="35"/>
      <c r="G117" s="35"/>
      <c r="H117" s="35"/>
      <c r="I117" s="35"/>
      <c r="J117" s="35"/>
      <c r="K117" s="42" t="str">
        <f aca="false">IF(COUNTA($A117:$J117)=0,"",IF(OR($A117="",$B117="",$C117="",$D117="",$E117=""),"Fill in the starred columns",IF(AND($G117&lt;&gt;"",COUNTIF(Issues!$A$6:$A$505,$G117)=0),"Issue ID not found",IF(OR($H117="No",$I117="No",$J117="No"),"Some checks not done",""))))</f>
        <v/>
      </c>
      <c r="L117" s="38" t="str">
        <f aca="false">IF(OR($A117="",$B117=""),"",IF($A117=SUMPRODUCT(MAX(($B$6:$B$305=$B117)*$A$6:$A$305)),"Yes",""))</f>
        <v/>
      </c>
      <c r="M117" s="44" t="str">
        <f aca="false">IF($L117="Yes",$B117,"")</f>
        <v/>
      </c>
    </row>
    <row r="118" customFormat="false" ht="15" hidden="false" customHeight="true" outlineLevel="0" collapsed="false">
      <c r="A118" s="39"/>
      <c r="B118" s="35"/>
      <c r="C118" s="43"/>
      <c r="D118" s="35"/>
      <c r="E118" s="40"/>
      <c r="F118" s="35"/>
      <c r="G118" s="35"/>
      <c r="H118" s="35"/>
      <c r="I118" s="35"/>
      <c r="J118" s="35"/>
      <c r="K118" s="42" t="str">
        <f aca="false">IF(COUNTA($A118:$J118)=0,"",IF(OR($A118="",$B118="",$C118="",$D118="",$E118=""),"Fill in the starred columns",IF(AND($G118&lt;&gt;"",COUNTIF(Issues!$A$6:$A$505,$G118)=0),"Issue ID not found",IF(OR($H118="No",$I118="No",$J118="No"),"Some checks not done",""))))</f>
        <v/>
      </c>
      <c r="L118" s="38" t="str">
        <f aca="false">IF(OR($A118="",$B118=""),"",IF($A118=SUMPRODUCT(MAX(($B$6:$B$305=$B118)*$A$6:$A$305)),"Yes",""))</f>
        <v/>
      </c>
      <c r="M118" s="44" t="str">
        <f aca="false">IF($L118="Yes",$B118,"")</f>
        <v/>
      </c>
    </row>
    <row r="119" customFormat="false" ht="15" hidden="false" customHeight="true" outlineLevel="0" collapsed="false">
      <c r="A119" s="39"/>
      <c r="B119" s="35"/>
      <c r="C119" s="43"/>
      <c r="D119" s="35"/>
      <c r="E119" s="40"/>
      <c r="F119" s="35"/>
      <c r="G119" s="35"/>
      <c r="H119" s="35"/>
      <c r="I119" s="35"/>
      <c r="J119" s="35"/>
      <c r="K119" s="42" t="str">
        <f aca="false">IF(COUNTA($A119:$J119)=0,"",IF(OR($A119="",$B119="",$C119="",$D119="",$E119=""),"Fill in the starred columns",IF(AND($G119&lt;&gt;"",COUNTIF(Issues!$A$6:$A$505,$G119)=0),"Issue ID not found",IF(OR($H119="No",$I119="No",$J119="No"),"Some checks not done",""))))</f>
        <v/>
      </c>
      <c r="L119" s="38" t="str">
        <f aca="false">IF(OR($A119="",$B119=""),"",IF($A119=SUMPRODUCT(MAX(($B$6:$B$305=$B119)*$A$6:$A$305)),"Yes",""))</f>
        <v/>
      </c>
      <c r="M119" s="44" t="str">
        <f aca="false">IF($L119="Yes",$B119,"")</f>
        <v/>
      </c>
    </row>
    <row r="120" customFormat="false" ht="15" hidden="false" customHeight="true" outlineLevel="0" collapsed="false">
      <c r="A120" s="39"/>
      <c r="B120" s="35"/>
      <c r="C120" s="43"/>
      <c r="D120" s="35"/>
      <c r="E120" s="40"/>
      <c r="F120" s="35"/>
      <c r="G120" s="35"/>
      <c r="H120" s="35"/>
      <c r="I120" s="35"/>
      <c r="J120" s="35"/>
      <c r="K120" s="42" t="str">
        <f aca="false">IF(COUNTA($A120:$J120)=0,"",IF(OR($A120="",$B120="",$C120="",$D120="",$E120=""),"Fill in the starred columns",IF(AND($G120&lt;&gt;"",COUNTIF(Issues!$A$6:$A$505,$G120)=0),"Issue ID not found",IF(OR($H120="No",$I120="No",$J120="No"),"Some checks not done",""))))</f>
        <v/>
      </c>
      <c r="L120" s="38" t="str">
        <f aca="false">IF(OR($A120="",$B120=""),"",IF($A120=SUMPRODUCT(MAX(($B$6:$B$305=$B120)*$A$6:$A$305)),"Yes",""))</f>
        <v/>
      </c>
      <c r="M120" s="44" t="str">
        <f aca="false">IF($L120="Yes",$B120,"")</f>
        <v/>
      </c>
    </row>
    <row r="121" customFormat="false" ht="15" hidden="false" customHeight="true" outlineLevel="0" collapsed="false">
      <c r="A121" s="39"/>
      <c r="B121" s="35"/>
      <c r="C121" s="43"/>
      <c r="D121" s="35"/>
      <c r="E121" s="40"/>
      <c r="F121" s="35"/>
      <c r="G121" s="35"/>
      <c r="H121" s="35"/>
      <c r="I121" s="35"/>
      <c r="J121" s="35"/>
      <c r="K121" s="42" t="str">
        <f aca="false">IF(COUNTA($A121:$J121)=0,"",IF(OR($A121="",$B121="",$C121="",$D121="",$E121=""),"Fill in the starred columns",IF(AND($G121&lt;&gt;"",COUNTIF(Issues!$A$6:$A$505,$G121)=0),"Issue ID not found",IF(OR($H121="No",$I121="No",$J121="No"),"Some checks not done",""))))</f>
        <v/>
      </c>
      <c r="L121" s="38" t="str">
        <f aca="false">IF(OR($A121="",$B121=""),"",IF($A121=SUMPRODUCT(MAX(($B$6:$B$305=$B121)*$A$6:$A$305)),"Yes",""))</f>
        <v/>
      </c>
      <c r="M121" s="44" t="str">
        <f aca="false">IF($L121="Yes",$B121,"")</f>
        <v/>
      </c>
    </row>
    <row r="122" customFormat="false" ht="15" hidden="false" customHeight="true" outlineLevel="0" collapsed="false">
      <c r="A122" s="39"/>
      <c r="B122" s="35"/>
      <c r="C122" s="43"/>
      <c r="D122" s="35"/>
      <c r="E122" s="40"/>
      <c r="F122" s="35"/>
      <c r="G122" s="35"/>
      <c r="H122" s="35"/>
      <c r="I122" s="35"/>
      <c r="J122" s="35"/>
      <c r="K122" s="42" t="str">
        <f aca="false">IF(COUNTA($A122:$J122)=0,"",IF(OR($A122="",$B122="",$C122="",$D122="",$E122=""),"Fill in the starred columns",IF(AND($G122&lt;&gt;"",COUNTIF(Issues!$A$6:$A$505,$G122)=0),"Issue ID not found",IF(OR($H122="No",$I122="No",$J122="No"),"Some checks not done",""))))</f>
        <v/>
      </c>
      <c r="L122" s="38" t="str">
        <f aca="false">IF(OR($A122="",$B122=""),"",IF($A122=SUMPRODUCT(MAX(($B$6:$B$305=$B122)*$A$6:$A$305)),"Yes",""))</f>
        <v/>
      </c>
      <c r="M122" s="44" t="str">
        <f aca="false">IF($L122="Yes",$B122,"")</f>
        <v/>
      </c>
    </row>
    <row r="123" customFormat="false" ht="15" hidden="false" customHeight="true" outlineLevel="0" collapsed="false">
      <c r="A123" s="39"/>
      <c r="B123" s="35"/>
      <c r="C123" s="43"/>
      <c r="D123" s="35"/>
      <c r="E123" s="40"/>
      <c r="F123" s="35"/>
      <c r="G123" s="35"/>
      <c r="H123" s="35"/>
      <c r="I123" s="35"/>
      <c r="J123" s="35"/>
      <c r="K123" s="42" t="str">
        <f aca="false">IF(COUNTA($A123:$J123)=0,"",IF(OR($A123="",$B123="",$C123="",$D123="",$E123=""),"Fill in the starred columns",IF(AND($G123&lt;&gt;"",COUNTIF(Issues!$A$6:$A$505,$G123)=0),"Issue ID not found",IF(OR($H123="No",$I123="No",$J123="No"),"Some checks not done",""))))</f>
        <v/>
      </c>
      <c r="L123" s="38" t="str">
        <f aca="false">IF(OR($A123="",$B123=""),"",IF($A123=SUMPRODUCT(MAX(($B$6:$B$305=$B123)*$A$6:$A$305)),"Yes",""))</f>
        <v/>
      </c>
      <c r="M123" s="44" t="str">
        <f aca="false">IF($L123="Yes",$B123,"")</f>
        <v/>
      </c>
    </row>
    <row r="124" customFormat="false" ht="15" hidden="false" customHeight="true" outlineLevel="0" collapsed="false">
      <c r="A124" s="39"/>
      <c r="B124" s="35"/>
      <c r="C124" s="43"/>
      <c r="D124" s="35"/>
      <c r="E124" s="40"/>
      <c r="F124" s="35"/>
      <c r="G124" s="35"/>
      <c r="H124" s="35"/>
      <c r="I124" s="35"/>
      <c r="J124" s="35"/>
      <c r="K124" s="42" t="str">
        <f aca="false">IF(COUNTA($A124:$J124)=0,"",IF(OR($A124="",$B124="",$C124="",$D124="",$E124=""),"Fill in the starred columns",IF(AND($G124&lt;&gt;"",COUNTIF(Issues!$A$6:$A$505,$G124)=0),"Issue ID not found",IF(OR($H124="No",$I124="No",$J124="No"),"Some checks not done",""))))</f>
        <v/>
      </c>
      <c r="L124" s="38" t="str">
        <f aca="false">IF(OR($A124="",$B124=""),"",IF($A124=SUMPRODUCT(MAX(($B$6:$B$305=$B124)*$A$6:$A$305)),"Yes",""))</f>
        <v/>
      </c>
      <c r="M124" s="44" t="str">
        <f aca="false">IF($L124="Yes",$B124,"")</f>
        <v/>
      </c>
    </row>
    <row r="125" customFormat="false" ht="15" hidden="false" customHeight="true" outlineLevel="0" collapsed="false">
      <c r="A125" s="39"/>
      <c r="B125" s="35"/>
      <c r="C125" s="43"/>
      <c r="D125" s="35"/>
      <c r="E125" s="40"/>
      <c r="F125" s="35"/>
      <c r="G125" s="35"/>
      <c r="H125" s="35"/>
      <c r="I125" s="35"/>
      <c r="J125" s="35"/>
      <c r="K125" s="42" t="str">
        <f aca="false">IF(COUNTA($A125:$J125)=0,"",IF(OR($A125="",$B125="",$C125="",$D125="",$E125=""),"Fill in the starred columns",IF(AND($G125&lt;&gt;"",COUNTIF(Issues!$A$6:$A$505,$G125)=0),"Issue ID not found",IF(OR($H125="No",$I125="No",$J125="No"),"Some checks not done",""))))</f>
        <v/>
      </c>
      <c r="L125" s="38" t="str">
        <f aca="false">IF(OR($A125="",$B125=""),"",IF($A125=SUMPRODUCT(MAX(($B$6:$B$305=$B125)*$A$6:$A$305)),"Yes",""))</f>
        <v/>
      </c>
      <c r="M125" s="44" t="str">
        <f aca="false">IF($L125="Yes",$B125,"")</f>
        <v/>
      </c>
    </row>
    <row r="126" customFormat="false" ht="15" hidden="false" customHeight="true" outlineLevel="0" collapsed="false">
      <c r="A126" s="39"/>
      <c r="B126" s="35"/>
      <c r="C126" s="43"/>
      <c r="D126" s="35"/>
      <c r="E126" s="40"/>
      <c r="F126" s="35"/>
      <c r="G126" s="35"/>
      <c r="H126" s="35"/>
      <c r="I126" s="35"/>
      <c r="J126" s="35"/>
      <c r="K126" s="42" t="str">
        <f aca="false">IF(COUNTA($A126:$J126)=0,"",IF(OR($A126="",$B126="",$C126="",$D126="",$E126=""),"Fill in the starred columns",IF(AND($G126&lt;&gt;"",COUNTIF(Issues!$A$6:$A$505,$G126)=0),"Issue ID not found",IF(OR($H126="No",$I126="No",$J126="No"),"Some checks not done",""))))</f>
        <v/>
      </c>
      <c r="L126" s="38" t="str">
        <f aca="false">IF(OR($A126="",$B126=""),"",IF($A126=SUMPRODUCT(MAX(($B$6:$B$305=$B126)*$A$6:$A$305)),"Yes",""))</f>
        <v/>
      </c>
      <c r="M126" s="44" t="str">
        <f aca="false">IF($L126="Yes",$B126,"")</f>
        <v/>
      </c>
    </row>
    <row r="127" customFormat="false" ht="15" hidden="false" customHeight="true" outlineLevel="0" collapsed="false">
      <c r="A127" s="39"/>
      <c r="B127" s="35"/>
      <c r="C127" s="43"/>
      <c r="D127" s="35"/>
      <c r="E127" s="40"/>
      <c r="F127" s="35"/>
      <c r="G127" s="35"/>
      <c r="H127" s="35"/>
      <c r="I127" s="35"/>
      <c r="J127" s="35"/>
      <c r="K127" s="42" t="str">
        <f aca="false">IF(COUNTA($A127:$J127)=0,"",IF(OR($A127="",$B127="",$C127="",$D127="",$E127=""),"Fill in the starred columns",IF(AND($G127&lt;&gt;"",COUNTIF(Issues!$A$6:$A$505,$G127)=0),"Issue ID not found",IF(OR($H127="No",$I127="No",$J127="No"),"Some checks not done",""))))</f>
        <v/>
      </c>
      <c r="L127" s="38" t="str">
        <f aca="false">IF(OR($A127="",$B127=""),"",IF($A127=SUMPRODUCT(MAX(($B$6:$B$305=$B127)*$A$6:$A$305)),"Yes",""))</f>
        <v/>
      </c>
      <c r="M127" s="44" t="str">
        <f aca="false">IF($L127="Yes",$B127,"")</f>
        <v/>
      </c>
    </row>
    <row r="128" customFormat="false" ht="15" hidden="false" customHeight="true" outlineLevel="0" collapsed="false">
      <c r="A128" s="39"/>
      <c r="B128" s="35"/>
      <c r="C128" s="43"/>
      <c r="D128" s="35"/>
      <c r="E128" s="40"/>
      <c r="F128" s="35"/>
      <c r="G128" s="35"/>
      <c r="H128" s="35"/>
      <c r="I128" s="35"/>
      <c r="J128" s="35"/>
      <c r="K128" s="42" t="str">
        <f aca="false">IF(COUNTA($A128:$J128)=0,"",IF(OR($A128="",$B128="",$C128="",$D128="",$E128=""),"Fill in the starred columns",IF(AND($G128&lt;&gt;"",COUNTIF(Issues!$A$6:$A$505,$G128)=0),"Issue ID not found",IF(OR($H128="No",$I128="No",$J128="No"),"Some checks not done",""))))</f>
        <v/>
      </c>
      <c r="L128" s="38" t="str">
        <f aca="false">IF(OR($A128="",$B128=""),"",IF($A128=SUMPRODUCT(MAX(($B$6:$B$305=$B128)*$A$6:$A$305)),"Yes",""))</f>
        <v/>
      </c>
      <c r="M128" s="44" t="str">
        <f aca="false">IF($L128="Yes",$B128,"")</f>
        <v/>
      </c>
    </row>
    <row r="129" customFormat="false" ht="15" hidden="false" customHeight="true" outlineLevel="0" collapsed="false">
      <c r="A129" s="39"/>
      <c r="B129" s="35"/>
      <c r="C129" s="43"/>
      <c r="D129" s="35"/>
      <c r="E129" s="40"/>
      <c r="F129" s="35"/>
      <c r="G129" s="35"/>
      <c r="H129" s="35"/>
      <c r="I129" s="35"/>
      <c r="J129" s="35"/>
      <c r="K129" s="42" t="str">
        <f aca="false">IF(COUNTA($A129:$J129)=0,"",IF(OR($A129="",$B129="",$C129="",$D129="",$E129=""),"Fill in the starred columns",IF(AND($G129&lt;&gt;"",COUNTIF(Issues!$A$6:$A$505,$G129)=0),"Issue ID not found",IF(OR($H129="No",$I129="No",$J129="No"),"Some checks not done",""))))</f>
        <v/>
      </c>
      <c r="L129" s="38" t="str">
        <f aca="false">IF(OR($A129="",$B129=""),"",IF($A129=SUMPRODUCT(MAX(($B$6:$B$305=$B129)*$A$6:$A$305)),"Yes",""))</f>
        <v/>
      </c>
      <c r="M129" s="44" t="str">
        <f aca="false">IF($L129="Yes",$B129,"")</f>
        <v/>
      </c>
    </row>
    <row r="130" customFormat="false" ht="15" hidden="false" customHeight="true" outlineLevel="0" collapsed="false">
      <c r="A130" s="39"/>
      <c r="B130" s="35"/>
      <c r="C130" s="43"/>
      <c r="D130" s="35"/>
      <c r="E130" s="40"/>
      <c r="F130" s="35"/>
      <c r="G130" s="35"/>
      <c r="H130" s="35"/>
      <c r="I130" s="35"/>
      <c r="J130" s="35"/>
      <c r="K130" s="42" t="str">
        <f aca="false">IF(COUNTA($A130:$J130)=0,"",IF(OR($A130="",$B130="",$C130="",$D130="",$E130=""),"Fill in the starred columns",IF(AND($G130&lt;&gt;"",COUNTIF(Issues!$A$6:$A$505,$G130)=0),"Issue ID not found",IF(OR($H130="No",$I130="No",$J130="No"),"Some checks not done",""))))</f>
        <v/>
      </c>
      <c r="L130" s="38" t="str">
        <f aca="false">IF(OR($A130="",$B130=""),"",IF($A130=SUMPRODUCT(MAX(($B$6:$B$305=$B130)*$A$6:$A$305)),"Yes",""))</f>
        <v/>
      </c>
      <c r="M130" s="44" t="str">
        <f aca="false">IF($L130="Yes",$B130,"")</f>
        <v/>
      </c>
    </row>
    <row r="131" customFormat="false" ht="15" hidden="false" customHeight="true" outlineLevel="0" collapsed="false">
      <c r="A131" s="39"/>
      <c r="B131" s="35"/>
      <c r="C131" s="43"/>
      <c r="D131" s="35"/>
      <c r="E131" s="40"/>
      <c r="F131" s="35"/>
      <c r="G131" s="35"/>
      <c r="H131" s="35"/>
      <c r="I131" s="35"/>
      <c r="J131" s="35"/>
      <c r="K131" s="42" t="str">
        <f aca="false">IF(COUNTA($A131:$J131)=0,"",IF(OR($A131="",$B131="",$C131="",$D131="",$E131=""),"Fill in the starred columns",IF(AND($G131&lt;&gt;"",COUNTIF(Issues!$A$6:$A$505,$G131)=0),"Issue ID not found",IF(OR($H131="No",$I131="No",$J131="No"),"Some checks not done",""))))</f>
        <v/>
      </c>
      <c r="L131" s="38" t="str">
        <f aca="false">IF(OR($A131="",$B131=""),"",IF($A131=SUMPRODUCT(MAX(($B$6:$B$305=$B131)*$A$6:$A$305)),"Yes",""))</f>
        <v/>
      </c>
      <c r="M131" s="44" t="str">
        <f aca="false">IF($L131="Yes",$B131,"")</f>
        <v/>
      </c>
    </row>
    <row r="132" customFormat="false" ht="15" hidden="false" customHeight="true" outlineLevel="0" collapsed="false">
      <c r="A132" s="39"/>
      <c r="B132" s="35"/>
      <c r="C132" s="43"/>
      <c r="D132" s="35"/>
      <c r="E132" s="40"/>
      <c r="F132" s="35"/>
      <c r="G132" s="35"/>
      <c r="H132" s="35"/>
      <c r="I132" s="35"/>
      <c r="J132" s="35"/>
      <c r="K132" s="42" t="str">
        <f aca="false">IF(COUNTA($A132:$J132)=0,"",IF(OR($A132="",$B132="",$C132="",$D132="",$E132=""),"Fill in the starred columns",IF(AND($G132&lt;&gt;"",COUNTIF(Issues!$A$6:$A$505,$G132)=0),"Issue ID not found",IF(OR($H132="No",$I132="No",$J132="No"),"Some checks not done",""))))</f>
        <v/>
      </c>
      <c r="L132" s="38" t="str">
        <f aca="false">IF(OR($A132="",$B132=""),"",IF($A132=SUMPRODUCT(MAX(($B$6:$B$305=$B132)*$A$6:$A$305)),"Yes",""))</f>
        <v/>
      </c>
      <c r="M132" s="44" t="str">
        <f aca="false">IF($L132="Yes",$B132,"")</f>
        <v/>
      </c>
    </row>
    <row r="133" customFormat="false" ht="15" hidden="false" customHeight="true" outlineLevel="0" collapsed="false">
      <c r="A133" s="39"/>
      <c r="B133" s="35"/>
      <c r="C133" s="43"/>
      <c r="D133" s="35"/>
      <c r="E133" s="40"/>
      <c r="F133" s="35"/>
      <c r="G133" s="35"/>
      <c r="H133" s="35"/>
      <c r="I133" s="35"/>
      <c r="J133" s="35"/>
      <c r="K133" s="42" t="str">
        <f aca="false">IF(COUNTA($A133:$J133)=0,"",IF(OR($A133="",$B133="",$C133="",$D133="",$E133=""),"Fill in the starred columns",IF(AND($G133&lt;&gt;"",COUNTIF(Issues!$A$6:$A$505,$G133)=0),"Issue ID not found",IF(OR($H133="No",$I133="No",$J133="No"),"Some checks not done",""))))</f>
        <v/>
      </c>
      <c r="L133" s="38" t="str">
        <f aca="false">IF(OR($A133="",$B133=""),"",IF($A133=SUMPRODUCT(MAX(($B$6:$B$305=$B133)*$A$6:$A$305)),"Yes",""))</f>
        <v/>
      </c>
      <c r="M133" s="44" t="str">
        <f aca="false">IF($L133="Yes",$B133,"")</f>
        <v/>
      </c>
    </row>
    <row r="134" customFormat="false" ht="15" hidden="false" customHeight="true" outlineLevel="0" collapsed="false">
      <c r="A134" s="39"/>
      <c r="B134" s="35"/>
      <c r="C134" s="43"/>
      <c r="D134" s="35"/>
      <c r="E134" s="40"/>
      <c r="F134" s="35"/>
      <c r="G134" s="35"/>
      <c r="H134" s="35"/>
      <c r="I134" s="35"/>
      <c r="J134" s="35"/>
      <c r="K134" s="42" t="str">
        <f aca="false">IF(COUNTA($A134:$J134)=0,"",IF(OR($A134="",$B134="",$C134="",$D134="",$E134=""),"Fill in the starred columns",IF(AND($G134&lt;&gt;"",COUNTIF(Issues!$A$6:$A$505,$G134)=0),"Issue ID not found",IF(OR($H134="No",$I134="No",$J134="No"),"Some checks not done",""))))</f>
        <v/>
      </c>
      <c r="L134" s="38" t="str">
        <f aca="false">IF(OR($A134="",$B134=""),"",IF($A134=SUMPRODUCT(MAX(($B$6:$B$305=$B134)*$A$6:$A$305)),"Yes",""))</f>
        <v/>
      </c>
      <c r="M134" s="44" t="str">
        <f aca="false">IF($L134="Yes",$B134,"")</f>
        <v/>
      </c>
    </row>
    <row r="135" customFormat="false" ht="15" hidden="false" customHeight="true" outlineLevel="0" collapsed="false">
      <c r="A135" s="39"/>
      <c r="B135" s="35"/>
      <c r="C135" s="43"/>
      <c r="D135" s="35"/>
      <c r="E135" s="40"/>
      <c r="F135" s="35"/>
      <c r="G135" s="35"/>
      <c r="H135" s="35"/>
      <c r="I135" s="35"/>
      <c r="J135" s="35"/>
      <c r="K135" s="42" t="str">
        <f aca="false">IF(COUNTA($A135:$J135)=0,"",IF(OR($A135="",$B135="",$C135="",$D135="",$E135=""),"Fill in the starred columns",IF(AND($G135&lt;&gt;"",COUNTIF(Issues!$A$6:$A$505,$G135)=0),"Issue ID not found",IF(OR($H135="No",$I135="No",$J135="No"),"Some checks not done",""))))</f>
        <v/>
      </c>
      <c r="L135" s="38" t="str">
        <f aca="false">IF(OR($A135="",$B135=""),"",IF($A135=SUMPRODUCT(MAX(($B$6:$B$305=$B135)*$A$6:$A$305)),"Yes",""))</f>
        <v/>
      </c>
      <c r="M135" s="44" t="str">
        <f aca="false">IF($L135="Yes",$B135,"")</f>
        <v/>
      </c>
    </row>
    <row r="136" customFormat="false" ht="15" hidden="false" customHeight="true" outlineLevel="0" collapsed="false">
      <c r="A136" s="39"/>
      <c r="B136" s="35"/>
      <c r="C136" s="43"/>
      <c r="D136" s="35"/>
      <c r="E136" s="40"/>
      <c r="F136" s="35"/>
      <c r="G136" s="35"/>
      <c r="H136" s="35"/>
      <c r="I136" s="35"/>
      <c r="J136" s="35"/>
      <c r="K136" s="42" t="str">
        <f aca="false">IF(COUNTA($A136:$J136)=0,"",IF(OR($A136="",$B136="",$C136="",$D136="",$E136=""),"Fill in the starred columns",IF(AND($G136&lt;&gt;"",COUNTIF(Issues!$A$6:$A$505,$G136)=0),"Issue ID not found",IF(OR($H136="No",$I136="No",$J136="No"),"Some checks not done",""))))</f>
        <v/>
      </c>
      <c r="L136" s="38" t="str">
        <f aca="false">IF(OR($A136="",$B136=""),"",IF($A136=SUMPRODUCT(MAX(($B$6:$B$305=$B136)*$A$6:$A$305)),"Yes",""))</f>
        <v/>
      </c>
      <c r="M136" s="44" t="str">
        <f aca="false">IF($L136="Yes",$B136,"")</f>
        <v/>
      </c>
    </row>
    <row r="137" customFormat="false" ht="15" hidden="false" customHeight="true" outlineLevel="0" collapsed="false">
      <c r="A137" s="39"/>
      <c r="B137" s="35"/>
      <c r="C137" s="43"/>
      <c r="D137" s="35"/>
      <c r="E137" s="40"/>
      <c r="F137" s="35"/>
      <c r="G137" s="35"/>
      <c r="H137" s="35"/>
      <c r="I137" s="35"/>
      <c r="J137" s="35"/>
      <c r="K137" s="42" t="str">
        <f aca="false">IF(COUNTA($A137:$J137)=0,"",IF(OR($A137="",$B137="",$C137="",$D137="",$E137=""),"Fill in the starred columns",IF(AND($G137&lt;&gt;"",COUNTIF(Issues!$A$6:$A$505,$G137)=0),"Issue ID not found",IF(OR($H137="No",$I137="No",$J137="No"),"Some checks not done",""))))</f>
        <v/>
      </c>
      <c r="L137" s="38" t="str">
        <f aca="false">IF(OR($A137="",$B137=""),"",IF($A137=SUMPRODUCT(MAX(($B$6:$B$305=$B137)*$A$6:$A$305)),"Yes",""))</f>
        <v/>
      </c>
      <c r="M137" s="44" t="str">
        <f aca="false">IF($L137="Yes",$B137,"")</f>
        <v/>
      </c>
    </row>
    <row r="138" customFormat="false" ht="15" hidden="false" customHeight="true" outlineLevel="0" collapsed="false">
      <c r="A138" s="39"/>
      <c r="B138" s="35"/>
      <c r="C138" s="43"/>
      <c r="D138" s="35"/>
      <c r="E138" s="40"/>
      <c r="F138" s="35"/>
      <c r="G138" s="35"/>
      <c r="H138" s="35"/>
      <c r="I138" s="35"/>
      <c r="J138" s="35"/>
      <c r="K138" s="42" t="str">
        <f aca="false">IF(COUNTA($A138:$J138)=0,"",IF(OR($A138="",$B138="",$C138="",$D138="",$E138=""),"Fill in the starred columns",IF(AND($G138&lt;&gt;"",COUNTIF(Issues!$A$6:$A$505,$G138)=0),"Issue ID not found",IF(OR($H138="No",$I138="No",$J138="No"),"Some checks not done",""))))</f>
        <v/>
      </c>
      <c r="L138" s="38" t="str">
        <f aca="false">IF(OR($A138="",$B138=""),"",IF($A138=SUMPRODUCT(MAX(($B$6:$B$305=$B138)*$A$6:$A$305)),"Yes",""))</f>
        <v/>
      </c>
      <c r="M138" s="44" t="str">
        <f aca="false">IF($L138="Yes",$B138,"")</f>
        <v/>
      </c>
    </row>
    <row r="139" customFormat="false" ht="15" hidden="false" customHeight="true" outlineLevel="0" collapsed="false">
      <c r="A139" s="39"/>
      <c r="B139" s="35"/>
      <c r="C139" s="43"/>
      <c r="D139" s="35"/>
      <c r="E139" s="40"/>
      <c r="F139" s="35"/>
      <c r="G139" s="35"/>
      <c r="H139" s="35"/>
      <c r="I139" s="35"/>
      <c r="J139" s="35"/>
      <c r="K139" s="42" t="str">
        <f aca="false">IF(COUNTA($A139:$J139)=0,"",IF(OR($A139="",$B139="",$C139="",$D139="",$E139=""),"Fill in the starred columns",IF(AND($G139&lt;&gt;"",COUNTIF(Issues!$A$6:$A$505,$G139)=0),"Issue ID not found",IF(OR($H139="No",$I139="No",$J139="No"),"Some checks not done",""))))</f>
        <v/>
      </c>
      <c r="L139" s="38" t="str">
        <f aca="false">IF(OR($A139="",$B139=""),"",IF($A139=SUMPRODUCT(MAX(($B$6:$B$305=$B139)*$A$6:$A$305)),"Yes",""))</f>
        <v/>
      </c>
      <c r="M139" s="44" t="str">
        <f aca="false">IF($L139="Yes",$B139,"")</f>
        <v/>
      </c>
    </row>
    <row r="140" customFormat="false" ht="15" hidden="false" customHeight="true" outlineLevel="0" collapsed="false">
      <c r="A140" s="39"/>
      <c r="B140" s="35"/>
      <c r="C140" s="43"/>
      <c r="D140" s="35"/>
      <c r="E140" s="40"/>
      <c r="F140" s="35"/>
      <c r="G140" s="35"/>
      <c r="H140" s="35"/>
      <c r="I140" s="35"/>
      <c r="J140" s="35"/>
      <c r="K140" s="42" t="str">
        <f aca="false">IF(COUNTA($A140:$J140)=0,"",IF(OR($A140="",$B140="",$C140="",$D140="",$E140=""),"Fill in the starred columns",IF(AND($G140&lt;&gt;"",COUNTIF(Issues!$A$6:$A$505,$G140)=0),"Issue ID not found",IF(OR($H140="No",$I140="No",$J140="No"),"Some checks not done",""))))</f>
        <v/>
      </c>
      <c r="L140" s="38" t="str">
        <f aca="false">IF(OR($A140="",$B140=""),"",IF($A140=SUMPRODUCT(MAX(($B$6:$B$305=$B140)*$A$6:$A$305)),"Yes",""))</f>
        <v/>
      </c>
      <c r="M140" s="44" t="str">
        <f aca="false">IF($L140="Yes",$B140,"")</f>
        <v/>
      </c>
    </row>
    <row r="141" customFormat="false" ht="15" hidden="false" customHeight="true" outlineLevel="0" collapsed="false">
      <c r="A141" s="39"/>
      <c r="B141" s="35"/>
      <c r="C141" s="43"/>
      <c r="D141" s="35"/>
      <c r="E141" s="40"/>
      <c r="F141" s="35"/>
      <c r="G141" s="35"/>
      <c r="H141" s="35"/>
      <c r="I141" s="35"/>
      <c r="J141" s="35"/>
      <c r="K141" s="42" t="str">
        <f aca="false">IF(COUNTA($A141:$J141)=0,"",IF(OR($A141="",$B141="",$C141="",$D141="",$E141=""),"Fill in the starred columns",IF(AND($G141&lt;&gt;"",COUNTIF(Issues!$A$6:$A$505,$G141)=0),"Issue ID not found",IF(OR($H141="No",$I141="No",$J141="No"),"Some checks not done",""))))</f>
        <v/>
      </c>
      <c r="L141" s="38" t="str">
        <f aca="false">IF(OR($A141="",$B141=""),"",IF($A141=SUMPRODUCT(MAX(($B$6:$B$305=$B141)*$A$6:$A$305)),"Yes",""))</f>
        <v/>
      </c>
      <c r="M141" s="44" t="str">
        <f aca="false">IF($L141="Yes",$B141,"")</f>
        <v/>
      </c>
    </row>
    <row r="142" customFormat="false" ht="15" hidden="false" customHeight="true" outlineLevel="0" collapsed="false">
      <c r="A142" s="39"/>
      <c r="B142" s="35"/>
      <c r="C142" s="43"/>
      <c r="D142" s="35"/>
      <c r="E142" s="40"/>
      <c r="F142" s="35"/>
      <c r="G142" s="35"/>
      <c r="H142" s="35"/>
      <c r="I142" s="35"/>
      <c r="J142" s="35"/>
      <c r="K142" s="42" t="str">
        <f aca="false">IF(COUNTA($A142:$J142)=0,"",IF(OR($A142="",$B142="",$C142="",$D142="",$E142=""),"Fill in the starred columns",IF(AND($G142&lt;&gt;"",COUNTIF(Issues!$A$6:$A$505,$G142)=0),"Issue ID not found",IF(OR($H142="No",$I142="No",$J142="No"),"Some checks not done",""))))</f>
        <v/>
      </c>
      <c r="L142" s="38" t="str">
        <f aca="false">IF(OR($A142="",$B142=""),"",IF($A142=SUMPRODUCT(MAX(($B$6:$B$305=$B142)*$A$6:$A$305)),"Yes",""))</f>
        <v/>
      </c>
      <c r="M142" s="44" t="str">
        <f aca="false">IF($L142="Yes",$B142,"")</f>
        <v/>
      </c>
    </row>
    <row r="143" customFormat="false" ht="15" hidden="false" customHeight="true" outlineLevel="0" collapsed="false">
      <c r="A143" s="39"/>
      <c r="B143" s="35"/>
      <c r="C143" s="43"/>
      <c r="D143" s="35"/>
      <c r="E143" s="40"/>
      <c r="F143" s="35"/>
      <c r="G143" s="35"/>
      <c r="H143" s="35"/>
      <c r="I143" s="35"/>
      <c r="J143" s="35"/>
      <c r="K143" s="42" t="str">
        <f aca="false">IF(COUNTA($A143:$J143)=0,"",IF(OR($A143="",$B143="",$C143="",$D143="",$E143=""),"Fill in the starred columns",IF(AND($G143&lt;&gt;"",COUNTIF(Issues!$A$6:$A$505,$G143)=0),"Issue ID not found",IF(OR($H143="No",$I143="No",$J143="No"),"Some checks not done",""))))</f>
        <v/>
      </c>
      <c r="L143" s="38" t="str">
        <f aca="false">IF(OR($A143="",$B143=""),"",IF($A143=SUMPRODUCT(MAX(($B$6:$B$305=$B143)*$A$6:$A$305)),"Yes",""))</f>
        <v/>
      </c>
      <c r="M143" s="44" t="str">
        <f aca="false">IF($L143="Yes",$B143,"")</f>
        <v/>
      </c>
    </row>
    <row r="144" customFormat="false" ht="15" hidden="false" customHeight="true" outlineLevel="0" collapsed="false">
      <c r="A144" s="39"/>
      <c r="B144" s="35"/>
      <c r="C144" s="43"/>
      <c r="D144" s="35"/>
      <c r="E144" s="40"/>
      <c r="F144" s="35"/>
      <c r="G144" s="35"/>
      <c r="H144" s="35"/>
      <c r="I144" s="35"/>
      <c r="J144" s="35"/>
      <c r="K144" s="42" t="str">
        <f aca="false">IF(COUNTA($A144:$J144)=0,"",IF(OR($A144="",$B144="",$C144="",$D144="",$E144=""),"Fill in the starred columns",IF(AND($G144&lt;&gt;"",COUNTIF(Issues!$A$6:$A$505,$G144)=0),"Issue ID not found",IF(OR($H144="No",$I144="No",$J144="No"),"Some checks not done",""))))</f>
        <v/>
      </c>
      <c r="L144" s="38" t="str">
        <f aca="false">IF(OR($A144="",$B144=""),"",IF($A144=SUMPRODUCT(MAX(($B$6:$B$305=$B144)*$A$6:$A$305)),"Yes",""))</f>
        <v/>
      </c>
      <c r="M144" s="44" t="str">
        <f aca="false">IF($L144="Yes",$B144,"")</f>
        <v/>
      </c>
    </row>
    <row r="145" customFormat="false" ht="15" hidden="false" customHeight="true" outlineLevel="0" collapsed="false">
      <c r="A145" s="39"/>
      <c r="B145" s="35"/>
      <c r="C145" s="43"/>
      <c r="D145" s="35"/>
      <c r="E145" s="40"/>
      <c r="F145" s="35"/>
      <c r="G145" s="35"/>
      <c r="H145" s="35"/>
      <c r="I145" s="35"/>
      <c r="J145" s="35"/>
      <c r="K145" s="42" t="str">
        <f aca="false">IF(COUNTA($A145:$J145)=0,"",IF(OR($A145="",$B145="",$C145="",$D145="",$E145=""),"Fill in the starred columns",IF(AND($G145&lt;&gt;"",COUNTIF(Issues!$A$6:$A$505,$G145)=0),"Issue ID not found",IF(OR($H145="No",$I145="No",$J145="No"),"Some checks not done",""))))</f>
        <v/>
      </c>
      <c r="L145" s="38" t="str">
        <f aca="false">IF(OR($A145="",$B145=""),"",IF($A145=SUMPRODUCT(MAX(($B$6:$B$305=$B145)*$A$6:$A$305)),"Yes",""))</f>
        <v/>
      </c>
      <c r="M145" s="44" t="str">
        <f aca="false">IF($L145="Yes",$B145,"")</f>
        <v/>
      </c>
    </row>
    <row r="146" customFormat="false" ht="15" hidden="false" customHeight="true" outlineLevel="0" collapsed="false">
      <c r="A146" s="39"/>
      <c r="B146" s="35"/>
      <c r="C146" s="43"/>
      <c r="D146" s="35"/>
      <c r="E146" s="40"/>
      <c r="F146" s="35"/>
      <c r="G146" s="35"/>
      <c r="H146" s="35"/>
      <c r="I146" s="35"/>
      <c r="J146" s="35"/>
      <c r="K146" s="42" t="str">
        <f aca="false">IF(COUNTA($A146:$J146)=0,"",IF(OR($A146="",$B146="",$C146="",$D146="",$E146=""),"Fill in the starred columns",IF(AND($G146&lt;&gt;"",COUNTIF(Issues!$A$6:$A$505,$G146)=0),"Issue ID not found",IF(OR($H146="No",$I146="No",$J146="No"),"Some checks not done",""))))</f>
        <v/>
      </c>
      <c r="L146" s="38" t="str">
        <f aca="false">IF(OR($A146="",$B146=""),"",IF($A146=SUMPRODUCT(MAX(($B$6:$B$305=$B146)*$A$6:$A$305)),"Yes",""))</f>
        <v/>
      </c>
      <c r="M146" s="44" t="str">
        <f aca="false">IF($L146="Yes",$B146,"")</f>
        <v/>
      </c>
    </row>
    <row r="147" customFormat="false" ht="15" hidden="false" customHeight="true" outlineLevel="0" collapsed="false">
      <c r="A147" s="39"/>
      <c r="B147" s="35"/>
      <c r="C147" s="43"/>
      <c r="D147" s="35"/>
      <c r="E147" s="40"/>
      <c r="F147" s="35"/>
      <c r="G147" s="35"/>
      <c r="H147" s="35"/>
      <c r="I147" s="35"/>
      <c r="J147" s="35"/>
      <c r="K147" s="42" t="str">
        <f aca="false">IF(COUNTA($A147:$J147)=0,"",IF(OR($A147="",$B147="",$C147="",$D147="",$E147=""),"Fill in the starred columns",IF(AND($G147&lt;&gt;"",COUNTIF(Issues!$A$6:$A$505,$G147)=0),"Issue ID not found",IF(OR($H147="No",$I147="No",$J147="No"),"Some checks not done",""))))</f>
        <v/>
      </c>
      <c r="L147" s="38" t="str">
        <f aca="false">IF(OR($A147="",$B147=""),"",IF($A147=SUMPRODUCT(MAX(($B$6:$B$305=$B147)*$A$6:$A$305)),"Yes",""))</f>
        <v/>
      </c>
      <c r="M147" s="44" t="str">
        <f aca="false">IF($L147="Yes",$B147,"")</f>
        <v/>
      </c>
    </row>
    <row r="148" customFormat="false" ht="15" hidden="false" customHeight="true" outlineLevel="0" collapsed="false">
      <c r="A148" s="39"/>
      <c r="B148" s="35"/>
      <c r="C148" s="43"/>
      <c r="D148" s="35"/>
      <c r="E148" s="40"/>
      <c r="F148" s="35"/>
      <c r="G148" s="35"/>
      <c r="H148" s="35"/>
      <c r="I148" s="35"/>
      <c r="J148" s="35"/>
      <c r="K148" s="42" t="str">
        <f aca="false">IF(COUNTA($A148:$J148)=0,"",IF(OR($A148="",$B148="",$C148="",$D148="",$E148=""),"Fill in the starred columns",IF(AND($G148&lt;&gt;"",COUNTIF(Issues!$A$6:$A$505,$G148)=0),"Issue ID not found",IF(OR($H148="No",$I148="No",$J148="No"),"Some checks not done",""))))</f>
        <v/>
      </c>
      <c r="L148" s="38" t="str">
        <f aca="false">IF(OR($A148="",$B148=""),"",IF($A148=SUMPRODUCT(MAX(($B$6:$B$305=$B148)*$A$6:$A$305)),"Yes",""))</f>
        <v/>
      </c>
      <c r="M148" s="44" t="str">
        <f aca="false">IF($L148="Yes",$B148,"")</f>
        <v/>
      </c>
    </row>
    <row r="149" customFormat="false" ht="15" hidden="false" customHeight="true" outlineLevel="0" collapsed="false">
      <c r="A149" s="39"/>
      <c r="B149" s="35"/>
      <c r="C149" s="43"/>
      <c r="D149" s="35"/>
      <c r="E149" s="40"/>
      <c r="F149" s="35"/>
      <c r="G149" s="35"/>
      <c r="H149" s="35"/>
      <c r="I149" s="35"/>
      <c r="J149" s="35"/>
      <c r="K149" s="42" t="str">
        <f aca="false">IF(COUNTA($A149:$J149)=0,"",IF(OR($A149="",$B149="",$C149="",$D149="",$E149=""),"Fill in the starred columns",IF(AND($G149&lt;&gt;"",COUNTIF(Issues!$A$6:$A$505,$G149)=0),"Issue ID not found",IF(OR($H149="No",$I149="No",$J149="No"),"Some checks not done",""))))</f>
        <v/>
      </c>
      <c r="L149" s="38" t="str">
        <f aca="false">IF(OR($A149="",$B149=""),"",IF($A149=SUMPRODUCT(MAX(($B$6:$B$305=$B149)*$A$6:$A$305)),"Yes",""))</f>
        <v/>
      </c>
      <c r="M149" s="44" t="str">
        <f aca="false">IF($L149="Yes",$B149,"")</f>
        <v/>
      </c>
    </row>
    <row r="150" customFormat="false" ht="15" hidden="false" customHeight="true" outlineLevel="0" collapsed="false">
      <c r="A150" s="39"/>
      <c r="B150" s="35"/>
      <c r="C150" s="43"/>
      <c r="D150" s="35"/>
      <c r="E150" s="40"/>
      <c r="F150" s="35"/>
      <c r="G150" s="35"/>
      <c r="H150" s="35"/>
      <c r="I150" s="35"/>
      <c r="J150" s="35"/>
      <c r="K150" s="42" t="str">
        <f aca="false">IF(COUNTA($A150:$J150)=0,"",IF(OR($A150="",$B150="",$C150="",$D150="",$E150=""),"Fill in the starred columns",IF(AND($G150&lt;&gt;"",COUNTIF(Issues!$A$6:$A$505,$G150)=0),"Issue ID not found",IF(OR($H150="No",$I150="No",$J150="No"),"Some checks not done",""))))</f>
        <v/>
      </c>
      <c r="L150" s="38" t="str">
        <f aca="false">IF(OR($A150="",$B150=""),"",IF($A150=SUMPRODUCT(MAX(($B$6:$B$305=$B150)*$A$6:$A$305)),"Yes",""))</f>
        <v/>
      </c>
      <c r="M150" s="44" t="str">
        <f aca="false">IF($L150="Yes",$B150,"")</f>
        <v/>
      </c>
    </row>
    <row r="151" customFormat="false" ht="15" hidden="false" customHeight="true" outlineLevel="0" collapsed="false">
      <c r="A151" s="39"/>
      <c r="B151" s="35"/>
      <c r="C151" s="43"/>
      <c r="D151" s="35"/>
      <c r="E151" s="40"/>
      <c r="F151" s="35"/>
      <c r="G151" s="35"/>
      <c r="H151" s="35"/>
      <c r="I151" s="35"/>
      <c r="J151" s="35"/>
      <c r="K151" s="42" t="str">
        <f aca="false">IF(COUNTA($A151:$J151)=0,"",IF(OR($A151="",$B151="",$C151="",$D151="",$E151=""),"Fill in the starred columns",IF(AND($G151&lt;&gt;"",COUNTIF(Issues!$A$6:$A$505,$G151)=0),"Issue ID not found",IF(OR($H151="No",$I151="No",$J151="No"),"Some checks not done",""))))</f>
        <v/>
      </c>
      <c r="L151" s="38" t="str">
        <f aca="false">IF(OR($A151="",$B151=""),"",IF($A151=SUMPRODUCT(MAX(($B$6:$B$305=$B151)*$A$6:$A$305)),"Yes",""))</f>
        <v/>
      </c>
      <c r="M151" s="44" t="str">
        <f aca="false">IF($L151="Yes",$B151,"")</f>
        <v/>
      </c>
    </row>
    <row r="152" customFormat="false" ht="15" hidden="false" customHeight="true" outlineLevel="0" collapsed="false">
      <c r="A152" s="39"/>
      <c r="B152" s="35"/>
      <c r="C152" s="43"/>
      <c r="D152" s="35"/>
      <c r="E152" s="40"/>
      <c r="F152" s="35"/>
      <c r="G152" s="35"/>
      <c r="H152" s="35"/>
      <c r="I152" s="35"/>
      <c r="J152" s="35"/>
      <c r="K152" s="42" t="str">
        <f aca="false">IF(COUNTA($A152:$J152)=0,"",IF(OR($A152="",$B152="",$C152="",$D152="",$E152=""),"Fill in the starred columns",IF(AND($G152&lt;&gt;"",COUNTIF(Issues!$A$6:$A$505,$G152)=0),"Issue ID not found",IF(OR($H152="No",$I152="No",$J152="No"),"Some checks not done",""))))</f>
        <v/>
      </c>
      <c r="L152" s="38" t="str">
        <f aca="false">IF(OR($A152="",$B152=""),"",IF($A152=SUMPRODUCT(MAX(($B$6:$B$305=$B152)*$A$6:$A$305)),"Yes",""))</f>
        <v/>
      </c>
      <c r="M152" s="44" t="str">
        <f aca="false">IF($L152="Yes",$B152,"")</f>
        <v/>
      </c>
    </row>
    <row r="153" customFormat="false" ht="15" hidden="false" customHeight="true" outlineLevel="0" collapsed="false">
      <c r="A153" s="39"/>
      <c r="B153" s="35"/>
      <c r="C153" s="43"/>
      <c r="D153" s="35"/>
      <c r="E153" s="40"/>
      <c r="F153" s="35"/>
      <c r="G153" s="35"/>
      <c r="H153" s="35"/>
      <c r="I153" s="35"/>
      <c r="J153" s="35"/>
      <c r="K153" s="42" t="str">
        <f aca="false">IF(COUNTA($A153:$J153)=0,"",IF(OR($A153="",$B153="",$C153="",$D153="",$E153=""),"Fill in the starred columns",IF(AND($G153&lt;&gt;"",COUNTIF(Issues!$A$6:$A$505,$G153)=0),"Issue ID not found",IF(OR($H153="No",$I153="No",$J153="No"),"Some checks not done",""))))</f>
        <v/>
      </c>
      <c r="L153" s="38" t="str">
        <f aca="false">IF(OR($A153="",$B153=""),"",IF($A153=SUMPRODUCT(MAX(($B$6:$B$305=$B153)*$A$6:$A$305)),"Yes",""))</f>
        <v/>
      </c>
      <c r="M153" s="44" t="str">
        <f aca="false">IF($L153="Yes",$B153,"")</f>
        <v/>
      </c>
    </row>
    <row r="154" customFormat="false" ht="15" hidden="false" customHeight="true" outlineLevel="0" collapsed="false">
      <c r="A154" s="39"/>
      <c r="B154" s="35"/>
      <c r="C154" s="43"/>
      <c r="D154" s="35"/>
      <c r="E154" s="40"/>
      <c r="F154" s="35"/>
      <c r="G154" s="35"/>
      <c r="H154" s="35"/>
      <c r="I154" s="35"/>
      <c r="J154" s="35"/>
      <c r="K154" s="42" t="str">
        <f aca="false">IF(COUNTA($A154:$J154)=0,"",IF(OR($A154="",$B154="",$C154="",$D154="",$E154=""),"Fill in the starred columns",IF(AND($G154&lt;&gt;"",COUNTIF(Issues!$A$6:$A$505,$G154)=0),"Issue ID not found",IF(OR($H154="No",$I154="No",$J154="No"),"Some checks not done",""))))</f>
        <v/>
      </c>
      <c r="L154" s="38" t="str">
        <f aca="false">IF(OR($A154="",$B154=""),"",IF($A154=SUMPRODUCT(MAX(($B$6:$B$305=$B154)*$A$6:$A$305)),"Yes",""))</f>
        <v/>
      </c>
      <c r="M154" s="44" t="str">
        <f aca="false">IF($L154="Yes",$B154,"")</f>
        <v/>
      </c>
    </row>
    <row r="155" customFormat="false" ht="15" hidden="false" customHeight="true" outlineLevel="0" collapsed="false">
      <c r="A155" s="39"/>
      <c r="B155" s="35"/>
      <c r="C155" s="43"/>
      <c r="D155" s="35"/>
      <c r="E155" s="40"/>
      <c r="F155" s="35"/>
      <c r="G155" s="35"/>
      <c r="H155" s="35"/>
      <c r="I155" s="35"/>
      <c r="J155" s="35"/>
      <c r="K155" s="42" t="str">
        <f aca="false">IF(COUNTA($A155:$J155)=0,"",IF(OR($A155="",$B155="",$C155="",$D155="",$E155=""),"Fill in the starred columns",IF(AND($G155&lt;&gt;"",COUNTIF(Issues!$A$6:$A$505,$G155)=0),"Issue ID not found",IF(OR($H155="No",$I155="No",$J155="No"),"Some checks not done",""))))</f>
        <v/>
      </c>
      <c r="L155" s="38" t="str">
        <f aca="false">IF(OR($A155="",$B155=""),"",IF($A155=SUMPRODUCT(MAX(($B$6:$B$305=$B155)*$A$6:$A$305)),"Yes",""))</f>
        <v/>
      </c>
      <c r="M155" s="44" t="str">
        <f aca="false">IF($L155="Yes",$B155,"")</f>
        <v/>
      </c>
    </row>
    <row r="156" customFormat="false" ht="15" hidden="false" customHeight="true" outlineLevel="0" collapsed="false">
      <c r="A156" s="39"/>
      <c r="B156" s="35"/>
      <c r="C156" s="43"/>
      <c r="D156" s="35"/>
      <c r="E156" s="40"/>
      <c r="F156" s="35"/>
      <c r="G156" s="35"/>
      <c r="H156" s="35"/>
      <c r="I156" s="35"/>
      <c r="J156" s="35"/>
      <c r="K156" s="42" t="str">
        <f aca="false">IF(COUNTA($A156:$J156)=0,"",IF(OR($A156="",$B156="",$C156="",$D156="",$E156=""),"Fill in the starred columns",IF(AND($G156&lt;&gt;"",COUNTIF(Issues!$A$6:$A$505,$G156)=0),"Issue ID not found",IF(OR($H156="No",$I156="No",$J156="No"),"Some checks not done",""))))</f>
        <v/>
      </c>
      <c r="L156" s="38" t="str">
        <f aca="false">IF(OR($A156="",$B156=""),"",IF($A156=SUMPRODUCT(MAX(($B$6:$B$305=$B156)*$A$6:$A$305)),"Yes",""))</f>
        <v/>
      </c>
      <c r="M156" s="44" t="str">
        <f aca="false">IF($L156="Yes",$B156,"")</f>
        <v/>
      </c>
    </row>
    <row r="157" customFormat="false" ht="15" hidden="false" customHeight="true" outlineLevel="0" collapsed="false">
      <c r="A157" s="39"/>
      <c r="B157" s="35"/>
      <c r="C157" s="43"/>
      <c r="D157" s="35"/>
      <c r="E157" s="40"/>
      <c r="F157" s="35"/>
      <c r="G157" s="35"/>
      <c r="H157" s="35"/>
      <c r="I157" s="35"/>
      <c r="J157" s="35"/>
      <c r="K157" s="42" t="str">
        <f aca="false">IF(COUNTA($A157:$J157)=0,"",IF(OR($A157="",$B157="",$C157="",$D157="",$E157=""),"Fill in the starred columns",IF(AND($G157&lt;&gt;"",COUNTIF(Issues!$A$6:$A$505,$G157)=0),"Issue ID not found",IF(OR($H157="No",$I157="No",$J157="No"),"Some checks not done",""))))</f>
        <v/>
      </c>
      <c r="L157" s="38" t="str">
        <f aca="false">IF(OR($A157="",$B157=""),"",IF($A157=SUMPRODUCT(MAX(($B$6:$B$305=$B157)*$A$6:$A$305)),"Yes",""))</f>
        <v/>
      </c>
      <c r="M157" s="44" t="str">
        <f aca="false">IF($L157="Yes",$B157,"")</f>
        <v/>
      </c>
    </row>
    <row r="158" customFormat="false" ht="15" hidden="false" customHeight="true" outlineLevel="0" collapsed="false">
      <c r="A158" s="39"/>
      <c r="B158" s="35"/>
      <c r="C158" s="43"/>
      <c r="D158" s="35"/>
      <c r="E158" s="40"/>
      <c r="F158" s="35"/>
      <c r="G158" s="35"/>
      <c r="H158" s="35"/>
      <c r="I158" s="35"/>
      <c r="J158" s="35"/>
      <c r="K158" s="42" t="str">
        <f aca="false">IF(COUNTA($A158:$J158)=0,"",IF(OR($A158="",$B158="",$C158="",$D158="",$E158=""),"Fill in the starred columns",IF(AND($G158&lt;&gt;"",COUNTIF(Issues!$A$6:$A$505,$G158)=0),"Issue ID not found",IF(OR($H158="No",$I158="No",$J158="No"),"Some checks not done",""))))</f>
        <v/>
      </c>
      <c r="L158" s="38" t="str">
        <f aca="false">IF(OR($A158="",$B158=""),"",IF($A158=SUMPRODUCT(MAX(($B$6:$B$305=$B158)*$A$6:$A$305)),"Yes",""))</f>
        <v/>
      </c>
      <c r="M158" s="44" t="str">
        <f aca="false">IF($L158="Yes",$B158,"")</f>
        <v/>
      </c>
    </row>
    <row r="159" customFormat="false" ht="15" hidden="false" customHeight="true" outlineLevel="0" collapsed="false">
      <c r="A159" s="39"/>
      <c r="B159" s="35"/>
      <c r="C159" s="43"/>
      <c r="D159" s="35"/>
      <c r="E159" s="40"/>
      <c r="F159" s="35"/>
      <c r="G159" s="35"/>
      <c r="H159" s="35"/>
      <c r="I159" s="35"/>
      <c r="J159" s="35"/>
      <c r="K159" s="42" t="str">
        <f aca="false">IF(COUNTA($A159:$J159)=0,"",IF(OR($A159="",$B159="",$C159="",$D159="",$E159=""),"Fill in the starred columns",IF(AND($G159&lt;&gt;"",COUNTIF(Issues!$A$6:$A$505,$G159)=0),"Issue ID not found",IF(OR($H159="No",$I159="No",$J159="No"),"Some checks not done",""))))</f>
        <v/>
      </c>
      <c r="L159" s="38" t="str">
        <f aca="false">IF(OR($A159="",$B159=""),"",IF($A159=SUMPRODUCT(MAX(($B$6:$B$305=$B159)*$A$6:$A$305)),"Yes",""))</f>
        <v/>
      </c>
      <c r="M159" s="44" t="str">
        <f aca="false">IF($L159="Yes",$B159,"")</f>
        <v/>
      </c>
    </row>
    <row r="160" customFormat="false" ht="15" hidden="false" customHeight="true" outlineLevel="0" collapsed="false">
      <c r="A160" s="39"/>
      <c r="B160" s="35"/>
      <c r="C160" s="43"/>
      <c r="D160" s="35"/>
      <c r="E160" s="40"/>
      <c r="F160" s="35"/>
      <c r="G160" s="35"/>
      <c r="H160" s="35"/>
      <c r="I160" s="35"/>
      <c r="J160" s="35"/>
      <c r="K160" s="42" t="str">
        <f aca="false">IF(COUNTA($A160:$J160)=0,"",IF(OR($A160="",$B160="",$C160="",$D160="",$E160=""),"Fill in the starred columns",IF(AND($G160&lt;&gt;"",COUNTIF(Issues!$A$6:$A$505,$G160)=0),"Issue ID not found",IF(OR($H160="No",$I160="No",$J160="No"),"Some checks not done",""))))</f>
        <v/>
      </c>
      <c r="L160" s="38" t="str">
        <f aca="false">IF(OR($A160="",$B160=""),"",IF($A160=SUMPRODUCT(MAX(($B$6:$B$305=$B160)*$A$6:$A$305)),"Yes",""))</f>
        <v/>
      </c>
      <c r="M160" s="44" t="str">
        <f aca="false">IF($L160="Yes",$B160,"")</f>
        <v/>
      </c>
    </row>
    <row r="161" customFormat="false" ht="15" hidden="false" customHeight="true" outlineLevel="0" collapsed="false">
      <c r="A161" s="39"/>
      <c r="B161" s="35"/>
      <c r="C161" s="43"/>
      <c r="D161" s="35"/>
      <c r="E161" s="40"/>
      <c r="F161" s="35"/>
      <c r="G161" s="35"/>
      <c r="H161" s="35"/>
      <c r="I161" s="35"/>
      <c r="J161" s="35"/>
      <c r="K161" s="42" t="str">
        <f aca="false">IF(COUNTA($A161:$J161)=0,"",IF(OR($A161="",$B161="",$C161="",$D161="",$E161=""),"Fill in the starred columns",IF(AND($G161&lt;&gt;"",COUNTIF(Issues!$A$6:$A$505,$G161)=0),"Issue ID not found",IF(OR($H161="No",$I161="No",$J161="No"),"Some checks not done",""))))</f>
        <v/>
      </c>
      <c r="L161" s="38" t="str">
        <f aca="false">IF(OR($A161="",$B161=""),"",IF($A161=SUMPRODUCT(MAX(($B$6:$B$305=$B161)*$A$6:$A$305)),"Yes",""))</f>
        <v/>
      </c>
      <c r="M161" s="44" t="str">
        <f aca="false">IF($L161="Yes",$B161,"")</f>
        <v/>
      </c>
    </row>
    <row r="162" customFormat="false" ht="15" hidden="false" customHeight="true" outlineLevel="0" collapsed="false">
      <c r="A162" s="39"/>
      <c r="B162" s="35"/>
      <c r="C162" s="43"/>
      <c r="D162" s="35"/>
      <c r="E162" s="40"/>
      <c r="F162" s="35"/>
      <c r="G162" s="35"/>
      <c r="H162" s="35"/>
      <c r="I162" s="35"/>
      <c r="J162" s="35"/>
      <c r="K162" s="42" t="str">
        <f aca="false">IF(COUNTA($A162:$J162)=0,"",IF(OR($A162="",$B162="",$C162="",$D162="",$E162=""),"Fill in the starred columns",IF(AND($G162&lt;&gt;"",COUNTIF(Issues!$A$6:$A$505,$G162)=0),"Issue ID not found",IF(OR($H162="No",$I162="No",$J162="No"),"Some checks not done",""))))</f>
        <v/>
      </c>
      <c r="L162" s="38" t="str">
        <f aca="false">IF(OR($A162="",$B162=""),"",IF($A162=SUMPRODUCT(MAX(($B$6:$B$305=$B162)*$A$6:$A$305)),"Yes",""))</f>
        <v/>
      </c>
      <c r="M162" s="44" t="str">
        <f aca="false">IF($L162="Yes",$B162,"")</f>
        <v/>
      </c>
    </row>
    <row r="163" customFormat="false" ht="15" hidden="false" customHeight="true" outlineLevel="0" collapsed="false">
      <c r="A163" s="39"/>
      <c r="B163" s="35"/>
      <c r="C163" s="43"/>
      <c r="D163" s="35"/>
      <c r="E163" s="40"/>
      <c r="F163" s="35"/>
      <c r="G163" s="35"/>
      <c r="H163" s="35"/>
      <c r="I163" s="35"/>
      <c r="J163" s="35"/>
      <c r="K163" s="42" t="str">
        <f aca="false">IF(COUNTA($A163:$J163)=0,"",IF(OR($A163="",$B163="",$C163="",$D163="",$E163=""),"Fill in the starred columns",IF(AND($G163&lt;&gt;"",COUNTIF(Issues!$A$6:$A$505,$G163)=0),"Issue ID not found",IF(OR($H163="No",$I163="No",$J163="No"),"Some checks not done",""))))</f>
        <v/>
      </c>
      <c r="L163" s="38" t="str">
        <f aca="false">IF(OR($A163="",$B163=""),"",IF($A163=SUMPRODUCT(MAX(($B$6:$B$305=$B163)*$A$6:$A$305)),"Yes",""))</f>
        <v/>
      </c>
      <c r="M163" s="44" t="str">
        <f aca="false">IF($L163="Yes",$B163,"")</f>
        <v/>
      </c>
    </row>
    <row r="164" customFormat="false" ht="15" hidden="false" customHeight="true" outlineLevel="0" collapsed="false">
      <c r="A164" s="39"/>
      <c r="B164" s="35"/>
      <c r="C164" s="43"/>
      <c r="D164" s="35"/>
      <c r="E164" s="40"/>
      <c r="F164" s="35"/>
      <c r="G164" s="35"/>
      <c r="H164" s="35"/>
      <c r="I164" s="35"/>
      <c r="J164" s="35"/>
      <c r="K164" s="42" t="str">
        <f aca="false">IF(COUNTA($A164:$J164)=0,"",IF(OR($A164="",$B164="",$C164="",$D164="",$E164=""),"Fill in the starred columns",IF(AND($G164&lt;&gt;"",COUNTIF(Issues!$A$6:$A$505,$G164)=0),"Issue ID not found",IF(OR($H164="No",$I164="No",$J164="No"),"Some checks not done",""))))</f>
        <v/>
      </c>
      <c r="L164" s="38" t="str">
        <f aca="false">IF(OR($A164="",$B164=""),"",IF($A164=SUMPRODUCT(MAX(($B$6:$B$305=$B164)*$A$6:$A$305)),"Yes",""))</f>
        <v/>
      </c>
      <c r="M164" s="44" t="str">
        <f aca="false">IF($L164="Yes",$B164,"")</f>
        <v/>
      </c>
    </row>
    <row r="165" customFormat="false" ht="15" hidden="false" customHeight="true" outlineLevel="0" collapsed="false">
      <c r="A165" s="39"/>
      <c r="B165" s="35"/>
      <c r="C165" s="43"/>
      <c r="D165" s="35"/>
      <c r="E165" s="40"/>
      <c r="F165" s="35"/>
      <c r="G165" s="35"/>
      <c r="H165" s="35"/>
      <c r="I165" s="35"/>
      <c r="J165" s="35"/>
      <c r="K165" s="42" t="str">
        <f aca="false">IF(COUNTA($A165:$J165)=0,"",IF(OR($A165="",$B165="",$C165="",$D165="",$E165=""),"Fill in the starred columns",IF(AND($G165&lt;&gt;"",COUNTIF(Issues!$A$6:$A$505,$G165)=0),"Issue ID not found",IF(OR($H165="No",$I165="No",$J165="No"),"Some checks not done",""))))</f>
        <v/>
      </c>
      <c r="L165" s="38" t="str">
        <f aca="false">IF(OR($A165="",$B165=""),"",IF($A165=SUMPRODUCT(MAX(($B$6:$B$305=$B165)*$A$6:$A$305)),"Yes",""))</f>
        <v/>
      </c>
      <c r="M165" s="44" t="str">
        <f aca="false">IF($L165="Yes",$B165,"")</f>
        <v/>
      </c>
    </row>
    <row r="166" customFormat="false" ht="15" hidden="false" customHeight="true" outlineLevel="0" collapsed="false">
      <c r="A166" s="39"/>
      <c r="B166" s="35"/>
      <c r="C166" s="43"/>
      <c r="D166" s="35"/>
      <c r="E166" s="40"/>
      <c r="F166" s="35"/>
      <c r="G166" s="35"/>
      <c r="H166" s="35"/>
      <c r="I166" s="35"/>
      <c r="J166" s="35"/>
      <c r="K166" s="42" t="str">
        <f aca="false">IF(COUNTA($A166:$J166)=0,"",IF(OR($A166="",$B166="",$C166="",$D166="",$E166=""),"Fill in the starred columns",IF(AND($G166&lt;&gt;"",COUNTIF(Issues!$A$6:$A$505,$G166)=0),"Issue ID not found",IF(OR($H166="No",$I166="No",$J166="No"),"Some checks not done",""))))</f>
        <v/>
      </c>
      <c r="L166" s="38" t="str">
        <f aca="false">IF(OR($A166="",$B166=""),"",IF($A166=SUMPRODUCT(MAX(($B$6:$B$305=$B166)*$A$6:$A$305)),"Yes",""))</f>
        <v/>
      </c>
      <c r="M166" s="44" t="str">
        <f aca="false">IF($L166="Yes",$B166,"")</f>
        <v/>
      </c>
    </row>
    <row r="167" customFormat="false" ht="15" hidden="false" customHeight="true" outlineLevel="0" collapsed="false">
      <c r="A167" s="39"/>
      <c r="B167" s="35"/>
      <c r="C167" s="43"/>
      <c r="D167" s="35"/>
      <c r="E167" s="40"/>
      <c r="F167" s="35"/>
      <c r="G167" s="35"/>
      <c r="H167" s="35"/>
      <c r="I167" s="35"/>
      <c r="J167" s="35"/>
      <c r="K167" s="42" t="str">
        <f aca="false">IF(COUNTA($A167:$J167)=0,"",IF(OR($A167="",$B167="",$C167="",$D167="",$E167=""),"Fill in the starred columns",IF(AND($G167&lt;&gt;"",COUNTIF(Issues!$A$6:$A$505,$G167)=0),"Issue ID not found",IF(OR($H167="No",$I167="No",$J167="No"),"Some checks not done",""))))</f>
        <v/>
      </c>
      <c r="L167" s="38" t="str">
        <f aca="false">IF(OR($A167="",$B167=""),"",IF($A167=SUMPRODUCT(MAX(($B$6:$B$305=$B167)*$A$6:$A$305)),"Yes",""))</f>
        <v/>
      </c>
      <c r="M167" s="44" t="str">
        <f aca="false">IF($L167="Yes",$B167,"")</f>
        <v/>
      </c>
    </row>
    <row r="168" customFormat="false" ht="15" hidden="false" customHeight="true" outlineLevel="0" collapsed="false">
      <c r="A168" s="39"/>
      <c r="B168" s="35"/>
      <c r="C168" s="43"/>
      <c r="D168" s="35"/>
      <c r="E168" s="40"/>
      <c r="F168" s="35"/>
      <c r="G168" s="35"/>
      <c r="H168" s="35"/>
      <c r="I168" s="35"/>
      <c r="J168" s="35"/>
      <c r="K168" s="42" t="str">
        <f aca="false">IF(COUNTA($A168:$J168)=0,"",IF(OR($A168="",$B168="",$C168="",$D168="",$E168=""),"Fill in the starred columns",IF(AND($G168&lt;&gt;"",COUNTIF(Issues!$A$6:$A$505,$G168)=0),"Issue ID not found",IF(OR($H168="No",$I168="No",$J168="No"),"Some checks not done",""))))</f>
        <v/>
      </c>
      <c r="L168" s="38" t="str">
        <f aca="false">IF(OR($A168="",$B168=""),"",IF($A168=SUMPRODUCT(MAX(($B$6:$B$305=$B168)*$A$6:$A$305)),"Yes",""))</f>
        <v/>
      </c>
      <c r="M168" s="44" t="str">
        <f aca="false">IF($L168="Yes",$B168,"")</f>
        <v/>
      </c>
    </row>
    <row r="169" customFormat="false" ht="15" hidden="false" customHeight="true" outlineLevel="0" collapsed="false">
      <c r="A169" s="39"/>
      <c r="B169" s="35"/>
      <c r="C169" s="43"/>
      <c r="D169" s="35"/>
      <c r="E169" s="40"/>
      <c r="F169" s="35"/>
      <c r="G169" s="35"/>
      <c r="H169" s="35"/>
      <c r="I169" s="35"/>
      <c r="J169" s="35"/>
      <c r="K169" s="42" t="str">
        <f aca="false">IF(COUNTA($A169:$J169)=0,"",IF(OR($A169="",$B169="",$C169="",$D169="",$E169=""),"Fill in the starred columns",IF(AND($G169&lt;&gt;"",COUNTIF(Issues!$A$6:$A$505,$G169)=0),"Issue ID not found",IF(OR($H169="No",$I169="No",$J169="No"),"Some checks not done",""))))</f>
        <v/>
      </c>
      <c r="L169" s="38" t="str">
        <f aca="false">IF(OR($A169="",$B169=""),"",IF($A169=SUMPRODUCT(MAX(($B$6:$B$305=$B169)*$A$6:$A$305)),"Yes",""))</f>
        <v/>
      </c>
      <c r="M169" s="44" t="str">
        <f aca="false">IF($L169="Yes",$B169,"")</f>
        <v/>
      </c>
    </row>
    <row r="170" customFormat="false" ht="15" hidden="false" customHeight="true" outlineLevel="0" collapsed="false">
      <c r="A170" s="39"/>
      <c r="B170" s="35"/>
      <c r="C170" s="43"/>
      <c r="D170" s="35"/>
      <c r="E170" s="40"/>
      <c r="F170" s="35"/>
      <c r="G170" s="35"/>
      <c r="H170" s="35"/>
      <c r="I170" s="35"/>
      <c r="J170" s="35"/>
      <c r="K170" s="42" t="str">
        <f aca="false">IF(COUNTA($A170:$J170)=0,"",IF(OR($A170="",$B170="",$C170="",$D170="",$E170=""),"Fill in the starred columns",IF(AND($G170&lt;&gt;"",COUNTIF(Issues!$A$6:$A$505,$G170)=0),"Issue ID not found",IF(OR($H170="No",$I170="No",$J170="No"),"Some checks not done",""))))</f>
        <v/>
      </c>
      <c r="L170" s="38" t="str">
        <f aca="false">IF(OR($A170="",$B170=""),"",IF($A170=SUMPRODUCT(MAX(($B$6:$B$305=$B170)*$A$6:$A$305)),"Yes",""))</f>
        <v/>
      </c>
      <c r="M170" s="44" t="str">
        <f aca="false">IF($L170="Yes",$B170,"")</f>
        <v/>
      </c>
    </row>
    <row r="171" customFormat="false" ht="15" hidden="false" customHeight="true" outlineLevel="0" collapsed="false">
      <c r="A171" s="39"/>
      <c r="B171" s="35"/>
      <c r="C171" s="43"/>
      <c r="D171" s="35"/>
      <c r="E171" s="40"/>
      <c r="F171" s="35"/>
      <c r="G171" s="35"/>
      <c r="H171" s="35"/>
      <c r="I171" s="35"/>
      <c r="J171" s="35"/>
      <c r="K171" s="42" t="str">
        <f aca="false">IF(COUNTA($A171:$J171)=0,"",IF(OR($A171="",$B171="",$C171="",$D171="",$E171=""),"Fill in the starred columns",IF(AND($G171&lt;&gt;"",COUNTIF(Issues!$A$6:$A$505,$G171)=0),"Issue ID not found",IF(OR($H171="No",$I171="No",$J171="No"),"Some checks not done",""))))</f>
        <v/>
      </c>
      <c r="L171" s="38" t="str">
        <f aca="false">IF(OR($A171="",$B171=""),"",IF($A171=SUMPRODUCT(MAX(($B$6:$B$305=$B171)*$A$6:$A$305)),"Yes",""))</f>
        <v/>
      </c>
      <c r="M171" s="44" t="str">
        <f aca="false">IF($L171="Yes",$B171,"")</f>
        <v/>
      </c>
    </row>
    <row r="172" customFormat="false" ht="15" hidden="false" customHeight="true" outlineLevel="0" collapsed="false">
      <c r="A172" s="39"/>
      <c r="B172" s="35"/>
      <c r="C172" s="43"/>
      <c r="D172" s="35"/>
      <c r="E172" s="40"/>
      <c r="F172" s="35"/>
      <c r="G172" s="35"/>
      <c r="H172" s="35"/>
      <c r="I172" s="35"/>
      <c r="J172" s="35"/>
      <c r="K172" s="42" t="str">
        <f aca="false">IF(COUNTA($A172:$J172)=0,"",IF(OR($A172="",$B172="",$C172="",$D172="",$E172=""),"Fill in the starred columns",IF(AND($G172&lt;&gt;"",COUNTIF(Issues!$A$6:$A$505,$G172)=0),"Issue ID not found",IF(OR($H172="No",$I172="No",$J172="No"),"Some checks not done",""))))</f>
        <v/>
      </c>
      <c r="L172" s="38" t="str">
        <f aca="false">IF(OR($A172="",$B172=""),"",IF($A172=SUMPRODUCT(MAX(($B$6:$B$305=$B172)*$A$6:$A$305)),"Yes",""))</f>
        <v/>
      </c>
      <c r="M172" s="44" t="str">
        <f aca="false">IF($L172="Yes",$B172,"")</f>
        <v/>
      </c>
    </row>
    <row r="173" customFormat="false" ht="15" hidden="false" customHeight="true" outlineLevel="0" collapsed="false">
      <c r="A173" s="39"/>
      <c r="B173" s="35"/>
      <c r="C173" s="43"/>
      <c r="D173" s="35"/>
      <c r="E173" s="40"/>
      <c r="F173" s="35"/>
      <c r="G173" s="35"/>
      <c r="H173" s="35"/>
      <c r="I173" s="35"/>
      <c r="J173" s="35"/>
      <c r="K173" s="42" t="str">
        <f aca="false">IF(COUNTA($A173:$J173)=0,"",IF(OR($A173="",$B173="",$C173="",$D173="",$E173=""),"Fill in the starred columns",IF(AND($G173&lt;&gt;"",COUNTIF(Issues!$A$6:$A$505,$G173)=0),"Issue ID not found",IF(OR($H173="No",$I173="No",$J173="No"),"Some checks not done",""))))</f>
        <v/>
      </c>
      <c r="L173" s="38" t="str">
        <f aca="false">IF(OR($A173="",$B173=""),"",IF($A173=SUMPRODUCT(MAX(($B$6:$B$305=$B173)*$A$6:$A$305)),"Yes",""))</f>
        <v/>
      </c>
      <c r="M173" s="44" t="str">
        <f aca="false">IF($L173="Yes",$B173,"")</f>
        <v/>
      </c>
    </row>
    <row r="174" customFormat="false" ht="15" hidden="false" customHeight="true" outlineLevel="0" collapsed="false">
      <c r="A174" s="39"/>
      <c r="B174" s="35"/>
      <c r="C174" s="43"/>
      <c r="D174" s="35"/>
      <c r="E174" s="40"/>
      <c r="F174" s="35"/>
      <c r="G174" s="35"/>
      <c r="H174" s="35"/>
      <c r="I174" s="35"/>
      <c r="J174" s="35"/>
      <c r="K174" s="42" t="str">
        <f aca="false">IF(COUNTA($A174:$J174)=0,"",IF(OR($A174="",$B174="",$C174="",$D174="",$E174=""),"Fill in the starred columns",IF(AND($G174&lt;&gt;"",COUNTIF(Issues!$A$6:$A$505,$G174)=0),"Issue ID not found",IF(OR($H174="No",$I174="No",$J174="No"),"Some checks not done",""))))</f>
        <v/>
      </c>
      <c r="L174" s="38" t="str">
        <f aca="false">IF(OR($A174="",$B174=""),"",IF($A174=SUMPRODUCT(MAX(($B$6:$B$305=$B174)*$A$6:$A$305)),"Yes",""))</f>
        <v/>
      </c>
      <c r="M174" s="44" t="str">
        <f aca="false">IF($L174="Yes",$B174,"")</f>
        <v/>
      </c>
    </row>
    <row r="175" customFormat="false" ht="15" hidden="false" customHeight="true" outlineLevel="0" collapsed="false">
      <c r="A175" s="39"/>
      <c r="B175" s="35"/>
      <c r="C175" s="43"/>
      <c r="D175" s="35"/>
      <c r="E175" s="40"/>
      <c r="F175" s="35"/>
      <c r="G175" s="35"/>
      <c r="H175" s="35"/>
      <c r="I175" s="35"/>
      <c r="J175" s="35"/>
      <c r="K175" s="42" t="str">
        <f aca="false">IF(COUNTA($A175:$J175)=0,"",IF(OR($A175="",$B175="",$C175="",$D175="",$E175=""),"Fill in the starred columns",IF(AND($G175&lt;&gt;"",COUNTIF(Issues!$A$6:$A$505,$G175)=0),"Issue ID not found",IF(OR($H175="No",$I175="No",$J175="No"),"Some checks not done",""))))</f>
        <v/>
      </c>
      <c r="L175" s="38" t="str">
        <f aca="false">IF(OR($A175="",$B175=""),"",IF($A175=SUMPRODUCT(MAX(($B$6:$B$305=$B175)*$A$6:$A$305)),"Yes",""))</f>
        <v/>
      </c>
      <c r="M175" s="44" t="str">
        <f aca="false">IF($L175="Yes",$B175,"")</f>
        <v/>
      </c>
    </row>
    <row r="176" customFormat="false" ht="15" hidden="false" customHeight="true" outlineLevel="0" collapsed="false">
      <c r="A176" s="39"/>
      <c r="B176" s="35"/>
      <c r="C176" s="43"/>
      <c r="D176" s="35"/>
      <c r="E176" s="40"/>
      <c r="F176" s="35"/>
      <c r="G176" s="35"/>
      <c r="H176" s="35"/>
      <c r="I176" s="35"/>
      <c r="J176" s="35"/>
      <c r="K176" s="42" t="str">
        <f aca="false">IF(COUNTA($A176:$J176)=0,"",IF(OR($A176="",$B176="",$C176="",$D176="",$E176=""),"Fill in the starred columns",IF(AND($G176&lt;&gt;"",COUNTIF(Issues!$A$6:$A$505,$G176)=0),"Issue ID not found",IF(OR($H176="No",$I176="No",$J176="No"),"Some checks not done",""))))</f>
        <v/>
      </c>
      <c r="L176" s="38" t="str">
        <f aca="false">IF(OR($A176="",$B176=""),"",IF($A176=SUMPRODUCT(MAX(($B$6:$B$305=$B176)*$A$6:$A$305)),"Yes",""))</f>
        <v/>
      </c>
      <c r="M176" s="44" t="str">
        <f aca="false">IF($L176="Yes",$B176,"")</f>
        <v/>
      </c>
    </row>
    <row r="177" customFormat="false" ht="15" hidden="false" customHeight="true" outlineLevel="0" collapsed="false">
      <c r="A177" s="39"/>
      <c r="B177" s="35"/>
      <c r="C177" s="43"/>
      <c r="D177" s="35"/>
      <c r="E177" s="40"/>
      <c r="F177" s="35"/>
      <c r="G177" s="35"/>
      <c r="H177" s="35"/>
      <c r="I177" s="35"/>
      <c r="J177" s="35"/>
      <c r="K177" s="42" t="str">
        <f aca="false">IF(COUNTA($A177:$J177)=0,"",IF(OR($A177="",$B177="",$C177="",$D177="",$E177=""),"Fill in the starred columns",IF(AND($G177&lt;&gt;"",COUNTIF(Issues!$A$6:$A$505,$G177)=0),"Issue ID not found",IF(OR($H177="No",$I177="No",$J177="No"),"Some checks not done",""))))</f>
        <v/>
      </c>
      <c r="L177" s="38" t="str">
        <f aca="false">IF(OR($A177="",$B177=""),"",IF($A177=SUMPRODUCT(MAX(($B$6:$B$305=$B177)*$A$6:$A$305)),"Yes",""))</f>
        <v/>
      </c>
      <c r="M177" s="44" t="str">
        <f aca="false">IF($L177="Yes",$B177,"")</f>
        <v/>
      </c>
    </row>
    <row r="178" customFormat="false" ht="15" hidden="false" customHeight="true" outlineLevel="0" collapsed="false">
      <c r="A178" s="39"/>
      <c r="B178" s="35"/>
      <c r="C178" s="43"/>
      <c r="D178" s="35"/>
      <c r="E178" s="40"/>
      <c r="F178" s="35"/>
      <c r="G178" s="35"/>
      <c r="H178" s="35"/>
      <c r="I178" s="35"/>
      <c r="J178" s="35"/>
      <c r="K178" s="42" t="str">
        <f aca="false">IF(COUNTA($A178:$J178)=0,"",IF(OR($A178="",$B178="",$C178="",$D178="",$E178=""),"Fill in the starred columns",IF(AND($G178&lt;&gt;"",COUNTIF(Issues!$A$6:$A$505,$G178)=0),"Issue ID not found",IF(OR($H178="No",$I178="No",$J178="No"),"Some checks not done",""))))</f>
        <v/>
      </c>
      <c r="L178" s="38" t="str">
        <f aca="false">IF(OR($A178="",$B178=""),"",IF($A178=SUMPRODUCT(MAX(($B$6:$B$305=$B178)*$A$6:$A$305)),"Yes",""))</f>
        <v/>
      </c>
      <c r="M178" s="44" t="str">
        <f aca="false">IF($L178="Yes",$B178,"")</f>
        <v/>
      </c>
    </row>
    <row r="179" customFormat="false" ht="15" hidden="false" customHeight="true" outlineLevel="0" collapsed="false">
      <c r="A179" s="39"/>
      <c r="B179" s="35"/>
      <c r="C179" s="43"/>
      <c r="D179" s="35"/>
      <c r="E179" s="40"/>
      <c r="F179" s="35"/>
      <c r="G179" s="35"/>
      <c r="H179" s="35"/>
      <c r="I179" s="35"/>
      <c r="J179" s="35"/>
      <c r="K179" s="42" t="str">
        <f aca="false">IF(COUNTA($A179:$J179)=0,"",IF(OR($A179="",$B179="",$C179="",$D179="",$E179=""),"Fill in the starred columns",IF(AND($G179&lt;&gt;"",COUNTIF(Issues!$A$6:$A$505,$G179)=0),"Issue ID not found",IF(OR($H179="No",$I179="No",$J179="No"),"Some checks not done",""))))</f>
        <v/>
      </c>
      <c r="L179" s="38" t="str">
        <f aca="false">IF(OR($A179="",$B179=""),"",IF($A179=SUMPRODUCT(MAX(($B$6:$B$305=$B179)*$A$6:$A$305)),"Yes",""))</f>
        <v/>
      </c>
      <c r="M179" s="44" t="str">
        <f aca="false">IF($L179="Yes",$B179,"")</f>
        <v/>
      </c>
    </row>
    <row r="180" customFormat="false" ht="15" hidden="false" customHeight="true" outlineLevel="0" collapsed="false">
      <c r="A180" s="39"/>
      <c r="B180" s="35"/>
      <c r="C180" s="43"/>
      <c r="D180" s="35"/>
      <c r="E180" s="40"/>
      <c r="F180" s="35"/>
      <c r="G180" s="35"/>
      <c r="H180" s="35"/>
      <c r="I180" s="35"/>
      <c r="J180" s="35"/>
      <c r="K180" s="42" t="str">
        <f aca="false">IF(COUNTA($A180:$J180)=0,"",IF(OR($A180="",$B180="",$C180="",$D180="",$E180=""),"Fill in the starred columns",IF(AND($G180&lt;&gt;"",COUNTIF(Issues!$A$6:$A$505,$G180)=0),"Issue ID not found",IF(OR($H180="No",$I180="No",$J180="No"),"Some checks not done",""))))</f>
        <v/>
      </c>
      <c r="L180" s="38" t="str">
        <f aca="false">IF(OR($A180="",$B180=""),"",IF($A180=SUMPRODUCT(MAX(($B$6:$B$305=$B180)*$A$6:$A$305)),"Yes",""))</f>
        <v/>
      </c>
      <c r="M180" s="44" t="str">
        <f aca="false">IF($L180="Yes",$B180,"")</f>
        <v/>
      </c>
    </row>
    <row r="181" customFormat="false" ht="15" hidden="false" customHeight="true" outlineLevel="0" collapsed="false">
      <c r="A181" s="39"/>
      <c r="B181" s="35"/>
      <c r="C181" s="43"/>
      <c r="D181" s="35"/>
      <c r="E181" s="40"/>
      <c r="F181" s="35"/>
      <c r="G181" s="35"/>
      <c r="H181" s="35"/>
      <c r="I181" s="35"/>
      <c r="J181" s="35"/>
      <c r="K181" s="42" t="str">
        <f aca="false">IF(COUNTA($A181:$J181)=0,"",IF(OR($A181="",$B181="",$C181="",$D181="",$E181=""),"Fill in the starred columns",IF(AND($G181&lt;&gt;"",COUNTIF(Issues!$A$6:$A$505,$G181)=0),"Issue ID not found",IF(OR($H181="No",$I181="No",$J181="No"),"Some checks not done",""))))</f>
        <v/>
      </c>
      <c r="L181" s="38" t="str">
        <f aca="false">IF(OR($A181="",$B181=""),"",IF($A181=SUMPRODUCT(MAX(($B$6:$B$305=$B181)*$A$6:$A$305)),"Yes",""))</f>
        <v/>
      </c>
      <c r="M181" s="44" t="str">
        <f aca="false">IF($L181="Yes",$B181,"")</f>
        <v/>
      </c>
    </row>
    <row r="182" customFormat="false" ht="15" hidden="false" customHeight="true" outlineLevel="0" collapsed="false">
      <c r="A182" s="39"/>
      <c r="B182" s="35"/>
      <c r="C182" s="43"/>
      <c r="D182" s="35"/>
      <c r="E182" s="40"/>
      <c r="F182" s="35"/>
      <c r="G182" s="35"/>
      <c r="H182" s="35"/>
      <c r="I182" s="35"/>
      <c r="J182" s="35"/>
      <c r="K182" s="42" t="str">
        <f aca="false">IF(COUNTA($A182:$J182)=0,"",IF(OR($A182="",$B182="",$C182="",$D182="",$E182=""),"Fill in the starred columns",IF(AND($G182&lt;&gt;"",COUNTIF(Issues!$A$6:$A$505,$G182)=0),"Issue ID not found",IF(OR($H182="No",$I182="No",$J182="No"),"Some checks not done",""))))</f>
        <v/>
      </c>
      <c r="L182" s="38" t="str">
        <f aca="false">IF(OR($A182="",$B182=""),"",IF($A182=SUMPRODUCT(MAX(($B$6:$B$305=$B182)*$A$6:$A$305)),"Yes",""))</f>
        <v/>
      </c>
      <c r="M182" s="44" t="str">
        <f aca="false">IF($L182="Yes",$B182,"")</f>
        <v/>
      </c>
    </row>
    <row r="183" customFormat="false" ht="15" hidden="false" customHeight="true" outlineLevel="0" collapsed="false">
      <c r="A183" s="39"/>
      <c r="B183" s="35"/>
      <c r="C183" s="43"/>
      <c r="D183" s="35"/>
      <c r="E183" s="40"/>
      <c r="F183" s="35"/>
      <c r="G183" s="35"/>
      <c r="H183" s="35"/>
      <c r="I183" s="35"/>
      <c r="J183" s="35"/>
      <c r="K183" s="42" t="str">
        <f aca="false">IF(COUNTA($A183:$J183)=0,"",IF(OR($A183="",$B183="",$C183="",$D183="",$E183=""),"Fill in the starred columns",IF(AND($G183&lt;&gt;"",COUNTIF(Issues!$A$6:$A$505,$G183)=0),"Issue ID not found",IF(OR($H183="No",$I183="No",$J183="No"),"Some checks not done",""))))</f>
        <v/>
      </c>
      <c r="L183" s="38" t="str">
        <f aca="false">IF(OR($A183="",$B183=""),"",IF($A183=SUMPRODUCT(MAX(($B$6:$B$305=$B183)*$A$6:$A$305)),"Yes",""))</f>
        <v/>
      </c>
      <c r="M183" s="44" t="str">
        <f aca="false">IF($L183="Yes",$B183,"")</f>
        <v/>
      </c>
    </row>
    <row r="184" customFormat="false" ht="15" hidden="false" customHeight="true" outlineLevel="0" collapsed="false">
      <c r="A184" s="39"/>
      <c r="B184" s="35"/>
      <c r="C184" s="43"/>
      <c r="D184" s="35"/>
      <c r="E184" s="40"/>
      <c r="F184" s="35"/>
      <c r="G184" s="35"/>
      <c r="H184" s="35"/>
      <c r="I184" s="35"/>
      <c r="J184" s="35"/>
      <c r="K184" s="42" t="str">
        <f aca="false">IF(COUNTA($A184:$J184)=0,"",IF(OR($A184="",$B184="",$C184="",$D184="",$E184=""),"Fill in the starred columns",IF(AND($G184&lt;&gt;"",COUNTIF(Issues!$A$6:$A$505,$G184)=0),"Issue ID not found",IF(OR($H184="No",$I184="No",$J184="No"),"Some checks not done",""))))</f>
        <v/>
      </c>
      <c r="L184" s="38" t="str">
        <f aca="false">IF(OR($A184="",$B184=""),"",IF($A184=SUMPRODUCT(MAX(($B$6:$B$305=$B184)*$A$6:$A$305)),"Yes",""))</f>
        <v/>
      </c>
      <c r="M184" s="44" t="str">
        <f aca="false">IF($L184="Yes",$B184,"")</f>
        <v/>
      </c>
    </row>
    <row r="185" customFormat="false" ht="15" hidden="false" customHeight="true" outlineLevel="0" collapsed="false">
      <c r="A185" s="39"/>
      <c r="B185" s="35"/>
      <c r="C185" s="43"/>
      <c r="D185" s="35"/>
      <c r="E185" s="40"/>
      <c r="F185" s="35"/>
      <c r="G185" s="35"/>
      <c r="H185" s="35"/>
      <c r="I185" s="35"/>
      <c r="J185" s="35"/>
      <c r="K185" s="42" t="str">
        <f aca="false">IF(COUNTA($A185:$J185)=0,"",IF(OR($A185="",$B185="",$C185="",$D185="",$E185=""),"Fill in the starred columns",IF(AND($G185&lt;&gt;"",COUNTIF(Issues!$A$6:$A$505,$G185)=0),"Issue ID not found",IF(OR($H185="No",$I185="No",$J185="No"),"Some checks not done",""))))</f>
        <v/>
      </c>
      <c r="L185" s="38" t="str">
        <f aca="false">IF(OR($A185="",$B185=""),"",IF($A185=SUMPRODUCT(MAX(($B$6:$B$305=$B185)*$A$6:$A$305)),"Yes",""))</f>
        <v/>
      </c>
      <c r="M185" s="44" t="str">
        <f aca="false">IF($L185="Yes",$B185,"")</f>
        <v/>
      </c>
    </row>
    <row r="186" customFormat="false" ht="15" hidden="false" customHeight="true" outlineLevel="0" collapsed="false">
      <c r="A186" s="39"/>
      <c r="B186" s="35"/>
      <c r="C186" s="43"/>
      <c r="D186" s="35"/>
      <c r="E186" s="40"/>
      <c r="F186" s="35"/>
      <c r="G186" s="35"/>
      <c r="H186" s="35"/>
      <c r="I186" s="35"/>
      <c r="J186" s="35"/>
      <c r="K186" s="42" t="str">
        <f aca="false">IF(COUNTA($A186:$J186)=0,"",IF(OR($A186="",$B186="",$C186="",$D186="",$E186=""),"Fill in the starred columns",IF(AND($G186&lt;&gt;"",COUNTIF(Issues!$A$6:$A$505,$G186)=0),"Issue ID not found",IF(OR($H186="No",$I186="No",$J186="No"),"Some checks not done",""))))</f>
        <v/>
      </c>
      <c r="L186" s="38" t="str">
        <f aca="false">IF(OR($A186="",$B186=""),"",IF($A186=SUMPRODUCT(MAX(($B$6:$B$305=$B186)*$A$6:$A$305)),"Yes",""))</f>
        <v/>
      </c>
      <c r="M186" s="44" t="str">
        <f aca="false">IF($L186="Yes",$B186,"")</f>
        <v/>
      </c>
    </row>
    <row r="187" customFormat="false" ht="15" hidden="false" customHeight="true" outlineLevel="0" collapsed="false">
      <c r="A187" s="39"/>
      <c r="B187" s="35"/>
      <c r="C187" s="43"/>
      <c r="D187" s="35"/>
      <c r="E187" s="40"/>
      <c r="F187" s="35"/>
      <c r="G187" s="35"/>
      <c r="H187" s="35"/>
      <c r="I187" s="35"/>
      <c r="J187" s="35"/>
      <c r="K187" s="42" t="str">
        <f aca="false">IF(COUNTA($A187:$J187)=0,"",IF(OR($A187="",$B187="",$C187="",$D187="",$E187=""),"Fill in the starred columns",IF(AND($G187&lt;&gt;"",COUNTIF(Issues!$A$6:$A$505,$G187)=0),"Issue ID not found",IF(OR($H187="No",$I187="No",$J187="No"),"Some checks not done",""))))</f>
        <v/>
      </c>
      <c r="L187" s="38" t="str">
        <f aca="false">IF(OR($A187="",$B187=""),"",IF($A187=SUMPRODUCT(MAX(($B$6:$B$305=$B187)*$A$6:$A$305)),"Yes",""))</f>
        <v/>
      </c>
      <c r="M187" s="44" t="str">
        <f aca="false">IF($L187="Yes",$B187,"")</f>
        <v/>
      </c>
    </row>
    <row r="188" customFormat="false" ht="15" hidden="false" customHeight="true" outlineLevel="0" collapsed="false">
      <c r="A188" s="39"/>
      <c r="B188" s="35"/>
      <c r="C188" s="43"/>
      <c r="D188" s="35"/>
      <c r="E188" s="40"/>
      <c r="F188" s="35"/>
      <c r="G188" s="35"/>
      <c r="H188" s="35"/>
      <c r="I188" s="35"/>
      <c r="J188" s="35"/>
      <c r="K188" s="42" t="str">
        <f aca="false">IF(COUNTA($A188:$J188)=0,"",IF(OR($A188="",$B188="",$C188="",$D188="",$E188=""),"Fill in the starred columns",IF(AND($G188&lt;&gt;"",COUNTIF(Issues!$A$6:$A$505,$G188)=0),"Issue ID not found",IF(OR($H188="No",$I188="No",$J188="No"),"Some checks not done",""))))</f>
        <v/>
      </c>
      <c r="L188" s="38" t="str">
        <f aca="false">IF(OR($A188="",$B188=""),"",IF($A188=SUMPRODUCT(MAX(($B$6:$B$305=$B188)*$A$6:$A$305)),"Yes",""))</f>
        <v/>
      </c>
      <c r="M188" s="44" t="str">
        <f aca="false">IF($L188="Yes",$B188,"")</f>
        <v/>
      </c>
    </row>
    <row r="189" customFormat="false" ht="15" hidden="false" customHeight="true" outlineLevel="0" collapsed="false">
      <c r="A189" s="39"/>
      <c r="B189" s="35"/>
      <c r="C189" s="43"/>
      <c r="D189" s="35"/>
      <c r="E189" s="40"/>
      <c r="F189" s="35"/>
      <c r="G189" s="35"/>
      <c r="H189" s="35"/>
      <c r="I189" s="35"/>
      <c r="J189" s="35"/>
      <c r="K189" s="42" t="str">
        <f aca="false">IF(COUNTA($A189:$J189)=0,"",IF(OR($A189="",$B189="",$C189="",$D189="",$E189=""),"Fill in the starred columns",IF(AND($G189&lt;&gt;"",COUNTIF(Issues!$A$6:$A$505,$G189)=0),"Issue ID not found",IF(OR($H189="No",$I189="No",$J189="No"),"Some checks not done",""))))</f>
        <v/>
      </c>
      <c r="L189" s="38" t="str">
        <f aca="false">IF(OR($A189="",$B189=""),"",IF($A189=SUMPRODUCT(MAX(($B$6:$B$305=$B189)*$A$6:$A$305)),"Yes",""))</f>
        <v/>
      </c>
      <c r="M189" s="44" t="str">
        <f aca="false">IF($L189="Yes",$B189,"")</f>
        <v/>
      </c>
    </row>
    <row r="190" customFormat="false" ht="15" hidden="false" customHeight="true" outlineLevel="0" collapsed="false">
      <c r="A190" s="39"/>
      <c r="B190" s="35"/>
      <c r="C190" s="43"/>
      <c r="D190" s="35"/>
      <c r="E190" s="40"/>
      <c r="F190" s="35"/>
      <c r="G190" s="35"/>
      <c r="H190" s="35"/>
      <c r="I190" s="35"/>
      <c r="J190" s="35"/>
      <c r="K190" s="42" t="str">
        <f aca="false">IF(COUNTA($A190:$J190)=0,"",IF(OR($A190="",$B190="",$C190="",$D190="",$E190=""),"Fill in the starred columns",IF(AND($G190&lt;&gt;"",COUNTIF(Issues!$A$6:$A$505,$G190)=0),"Issue ID not found",IF(OR($H190="No",$I190="No",$J190="No"),"Some checks not done",""))))</f>
        <v/>
      </c>
      <c r="L190" s="38" t="str">
        <f aca="false">IF(OR($A190="",$B190=""),"",IF($A190=SUMPRODUCT(MAX(($B$6:$B$305=$B190)*$A$6:$A$305)),"Yes",""))</f>
        <v/>
      </c>
      <c r="M190" s="44" t="str">
        <f aca="false">IF($L190="Yes",$B190,"")</f>
        <v/>
      </c>
    </row>
    <row r="191" customFormat="false" ht="15" hidden="false" customHeight="true" outlineLevel="0" collapsed="false">
      <c r="A191" s="39"/>
      <c r="B191" s="35"/>
      <c r="C191" s="43"/>
      <c r="D191" s="35"/>
      <c r="E191" s="40"/>
      <c r="F191" s="35"/>
      <c r="G191" s="35"/>
      <c r="H191" s="35"/>
      <c r="I191" s="35"/>
      <c r="J191" s="35"/>
      <c r="K191" s="42" t="str">
        <f aca="false">IF(COUNTA($A191:$J191)=0,"",IF(OR($A191="",$B191="",$C191="",$D191="",$E191=""),"Fill in the starred columns",IF(AND($G191&lt;&gt;"",COUNTIF(Issues!$A$6:$A$505,$G191)=0),"Issue ID not found",IF(OR($H191="No",$I191="No",$J191="No"),"Some checks not done",""))))</f>
        <v/>
      </c>
      <c r="L191" s="38" t="str">
        <f aca="false">IF(OR($A191="",$B191=""),"",IF($A191=SUMPRODUCT(MAX(($B$6:$B$305=$B191)*$A$6:$A$305)),"Yes",""))</f>
        <v/>
      </c>
      <c r="M191" s="44" t="str">
        <f aca="false">IF($L191="Yes",$B191,"")</f>
        <v/>
      </c>
    </row>
    <row r="192" customFormat="false" ht="15" hidden="false" customHeight="true" outlineLevel="0" collapsed="false">
      <c r="A192" s="39"/>
      <c r="B192" s="35"/>
      <c r="C192" s="43"/>
      <c r="D192" s="35"/>
      <c r="E192" s="40"/>
      <c r="F192" s="35"/>
      <c r="G192" s="35"/>
      <c r="H192" s="35"/>
      <c r="I192" s="35"/>
      <c r="J192" s="35"/>
      <c r="K192" s="42" t="str">
        <f aca="false">IF(COUNTA($A192:$J192)=0,"",IF(OR($A192="",$B192="",$C192="",$D192="",$E192=""),"Fill in the starred columns",IF(AND($G192&lt;&gt;"",COUNTIF(Issues!$A$6:$A$505,$G192)=0),"Issue ID not found",IF(OR($H192="No",$I192="No",$J192="No"),"Some checks not done",""))))</f>
        <v/>
      </c>
      <c r="L192" s="38" t="str">
        <f aca="false">IF(OR($A192="",$B192=""),"",IF($A192=SUMPRODUCT(MAX(($B$6:$B$305=$B192)*$A$6:$A$305)),"Yes",""))</f>
        <v/>
      </c>
      <c r="M192" s="44" t="str">
        <f aca="false">IF($L192="Yes",$B192,"")</f>
        <v/>
      </c>
    </row>
    <row r="193" customFormat="false" ht="15" hidden="false" customHeight="true" outlineLevel="0" collapsed="false">
      <c r="A193" s="39"/>
      <c r="B193" s="35"/>
      <c r="C193" s="43"/>
      <c r="D193" s="35"/>
      <c r="E193" s="40"/>
      <c r="F193" s="35"/>
      <c r="G193" s="35"/>
      <c r="H193" s="35"/>
      <c r="I193" s="35"/>
      <c r="J193" s="35"/>
      <c r="K193" s="42" t="str">
        <f aca="false">IF(COUNTA($A193:$J193)=0,"",IF(OR($A193="",$B193="",$C193="",$D193="",$E193=""),"Fill in the starred columns",IF(AND($G193&lt;&gt;"",COUNTIF(Issues!$A$6:$A$505,$G193)=0),"Issue ID not found",IF(OR($H193="No",$I193="No",$J193="No"),"Some checks not done",""))))</f>
        <v/>
      </c>
      <c r="L193" s="38" t="str">
        <f aca="false">IF(OR($A193="",$B193=""),"",IF($A193=SUMPRODUCT(MAX(($B$6:$B$305=$B193)*$A$6:$A$305)),"Yes",""))</f>
        <v/>
      </c>
      <c r="M193" s="44" t="str">
        <f aca="false">IF($L193="Yes",$B193,"")</f>
        <v/>
      </c>
    </row>
    <row r="194" customFormat="false" ht="15" hidden="false" customHeight="true" outlineLevel="0" collapsed="false">
      <c r="A194" s="39"/>
      <c r="B194" s="35"/>
      <c r="C194" s="43"/>
      <c r="D194" s="35"/>
      <c r="E194" s="40"/>
      <c r="F194" s="35"/>
      <c r="G194" s="35"/>
      <c r="H194" s="35"/>
      <c r="I194" s="35"/>
      <c r="J194" s="35"/>
      <c r="K194" s="42" t="str">
        <f aca="false">IF(COUNTA($A194:$J194)=0,"",IF(OR($A194="",$B194="",$C194="",$D194="",$E194=""),"Fill in the starred columns",IF(AND($G194&lt;&gt;"",COUNTIF(Issues!$A$6:$A$505,$G194)=0),"Issue ID not found",IF(OR($H194="No",$I194="No",$J194="No"),"Some checks not done",""))))</f>
        <v/>
      </c>
      <c r="L194" s="38" t="str">
        <f aca="false">IF(OR($A194="",$B194=""),"",IF($A194=SUMPRODUCT(MAX(($B$6:$B$305=$B194)*$A$6:$A$305)),"Yes",""))</f>
        <v/>
      </c>
      <c r="M194" s="44" t="str">
        <f aca="false">IF($L194="Yes",$B194,"")</f>
        <v/>
      </c>
    </row>
    <row r="195" customFormat="false" ht="15" hidden="false" customHeight="true" outlineLevel="0" collapsed="false">
      <c r="A195" s="39"/>
      <c r="B195" s="35"/>
      <c r="C195" s="43"/>
      <c r="D195" s="35"/>
      <c r="E195" s="40"/>
      <c r="F195" s="35"/>
      <c r="G195" s="35"/>
      <c r="H195" s="35"/>
      <c r="I195" s="35"/>
      <c r="J195" s="35"/>
      <c r="K195" s="42" t="str">
        <f aca="false">IF(COUNTA($A195:$J195)=0,"",IF(OR($A195="",$B195="",$C195="",$D195="",$E195=""),"Fill in the starred columns",IF(AND($G195&lt;&gt;"",COUNTIF(Issues!$A$6:$A$505,$G195)=0),"Issue ID not found",IF(OR($H195="No",$I195="No",$J195="No"),"Some checks not done",""))))</f>
        <v/>
      </c>
      <c r="L195" s="38" t="str">
        <f aca="false">IF(OR($A195="",$B195=""),"",IF($A195=SUMPRODUCT(MAX(($B$6:$B$305=$B195)*$A$6:$A$305)),"Yes",""))</f>
        <v/>
      </c>
      <c r="M195" s="44" t="str">
        <f aca="false">IF($L195="Yes",$B195,"")</f>
        <v/>
      </c>
    </row>
    <row r="196" customFormat="false" ht="15" hidden="false" customHeight="true" outlineLevel="0" collapsed="false">
      <c r="A196" s="39"/>
      <c r="B196" s="35"/>
      <c r="C196" s="43"/>
      <c r="D196" s="35"/>
      <c r="E196" s="40"/>
      <c r="F196" s="35"/>
      <c r="G196" s="35"/>
      <c r="H196" s="35"/>
      <c r="I196" s="35"/>
      <c r="J196" s="35"/>
      <c r="K196" s="42" t="str">
        <f aca="false">IF(COUNTA($A196:$J196)=0,"",IF(OR($A196="",$B196="",$C196="",$D196="",$E196=""),"Fill in the starred columns",IF(AND($G196&lt;&gt;"",COUNTIF(Issues!$A$6:$A$505,$G196)=0),"Issue ID not found",IF(OR($H196="No",$I196="No",$J196="No"),"Some checks not done",""))))</f>
        <v/>
      </c>
      <c r="L196" s="38" t="str">
        <f aca="false">IF(OR($A196="",$B196=""),"",IF($A196=SUMPRODUCT(MAX(($B$6:$B$305=$B196)*$A$6:$A$305)),"Yes",""))</f>
        <v/>
      </c>
      <c r="M196" s="44" t="str">
        <f aca="false">IF($L196="Yes",$B196,"")</f>
        <v/>
      </c>
    </row>
    <row r="197" customFormat="false" ht="15" hidden="false" customHeight="true" outlineLevel="0" collapsed="false">
      <c r="A197" s="39"/>
      <c r="B197" s="35"/>
      <c r="C197" s="43"/>
      <c r="D197" s="35"/>
      <c r="E197" s="40"/>
      <c r="F197" s="35"/>
      <c r="G197" s="35"/>
      <c r="H197" s="35"/>
      <c r="I197" s="35"/>
      <c r="J197" s="35"/>
      <c r="K197" s="42" t="str">
        <f aca="false">IF(COUNTA($A197:$J197)=0,"",IF(OR($A197="",$B197="",$C197="",$D197="",$E197=""),"Fill in the starred columns",IF(AND($G197&lt;&gt;"",COUNTIF(Issues!$A$6:$A$505,$G197)=0),"Issue ID not found",IF(OR($H197="No",$I197="No",$J197="No"),"Some checks not done",""))))</f>
        <v/>
      </c>
      <c r="L197" s="38" t="str">
        <f aca="false">IF(OR($A197="",$B197=""),"",IF($A197=SUMPRODUCT(MAX(($B$6:$B$305=$B197)*$A$6:$A$305)),"Yes",""))</f>
        <v/>
      </c>
      <c r="M197" s="44" t="str">
        <f aca="false">IF($L197="Yes",$B197,"")</f>
        <v/>
      </c>
    </row>
    <row r="198" customFormat="false" ht="15" hidden="false" customHeight="true" outlineLevel="0" collapsed="false">
      <c r="A198" s="39"/>
      <c r="B198" s="35"/>
      <c r="C198" s="43"/>
      <c r="D198" s="35"/>
      <c r="E198" s="40"/>
      <c r="F198" s="35"/>
      <c r="G198" s="35"/>
      <c r="H198" s="35"/>
      <c r="I198" s="35"/>
      <c r="J198" s="35"/>
      <c r="K198" s="42" t="str">
        <f aca="false">IF(COUNTA($A198:$J198)=0,"",IF(OR($A198="",$B198="",$C198="",$D198="",$E198=""),"Fill in the starred columns",IF(AND($G198&lt;&gt;"",COUNTIF(Issues!$A$6:$A$505,$G198)=0),"Issue ID not found",IF(OR($H198="No",$I198="No",$J198="No"),"Some checks not done",""))))</f>
        <v/>
      </c>
      <c r="L198" s="38" t="str">
        <f aca="false">IF(OR($A198="",$B198=""),"",IF($A198=SUMPRODUCT(MAX(($B$6:$B$305=$B198)*$A$6:$A$305)),"Yes",""))</f>
        <v/>
      </c>
      <c r="M198" s="44" t="str">
        <f aca="false">IF($L198="Yes",$B198,"")</f>
        <v/>
      </c>
    </row>
    <row r="199" customFormat="false" ht="15" hidden="false" customHeight="true" outlineLevel="0" collapsed="false">
      <c r="A199" s="39"/>
      <c r="B199" s="35"/>
      <c r="C199" s="43"/>
      <c r="D199" s="35"/>
      <c r="E199" s="40"/>
      <c r="F199" s="35"/>
      <c r="G199" s="35"/>
      <c r="H199" s="35"/>
      <c r="I199" s="35"/>
      <c r="J199" s="35"/>
      <c r="K199" s="42" t="str">
        <f aca="false">IF(COUNTA($A199:$J199)=0,"",IF(OR($A199="",$B199="",$C199="",$D199="",$E199=""),"Fill in the starred columns",IF(AND($G199&lt;&gt;"",COUNTIF(Issues!$A$6:$A$505,$G199)=0),"Issue ID not found",IF(OR($H199="No",$I199="No",$J199="No"),"Some checks not done",""))))</f>
        <v/>
      </c>
      <c r="L199" s="38" t="str">
        <f aca="false">IF(OR($A199="",$B199=""),"",IF($A199=SUMPRODUCT(MAX(($B$6:$B$305=$B199)*$A$6:$A$305)),"Yes",""))</f>
        <v/>
      </c>
      <c r="M199" s="44" t="str">
        <f aca="false">IF($L199="Yes",$B199,"")</f>
        <v/>
      </c>
    </row>
    <row r="200" customFormat="false" ht="15" hidden="false" customHeight="true" outlineLevel="0" collapsed="false">
      <c r="A200" s="39"/>
      <c r="B200" s="35"/>
      <c r="C200" s="43"/>
      <c r="D200" s="35"/>
      <c r="E200" s="40"/>
      <c r="F200" s="35"/>
      <c r="G200" s="35"/>
      <c r="H200" s="35"/>
      <c r="I200" s="35"/>
      <c r="J200" s="35"/>
      <c r="K200" s="42" t="str">
        <f aca="false">IF(COUNTA($A200:$J200)=0,"",IF(OR($A200="",$B200="",$C200="",$D200="",$E200=""),"Fill in the starred columns",IF(AND($G200&lt;&gt;"",COUNTIF(Issues!$A$6:$A$505,$G200)=0),"Issue ID not found",IF(OR($H200="No",$I200="No",$J200="No"),"Some checks not done",""))))</f>
        <v/>
      </c>
      <c r="L200" s="38" t="str">
        <f aca="false">IF(OR($A200="",$B200=""),"",IF($A200=SUMPRODUCT(MAX(($B$6:$B$305=$B200)*$A$6:$A$305)),"Yes",""))</f>
        <v/>
      </c>
      <c r="M200" s="44" t="str">
        <f aca="false">IF($L200="Yes",$B200,"")</f>
        <v/>
      </c>
    </row>
    <row r="201" customFormat="false" ht="15" hidden="false" customHeight="true" outlineLevel="0" collapsed="false">
      <c r="A201" s="39"/>
      <c r="B201" s="35"/>
      <c r="C201" s="43"/>
      <c r="D201" s="35"/>
      <c r="E201" s="40"/>
      <c r="F201" s="35"/>
      <c r="G201" s="35"/>
      <c r="H201" s="35"/>
      <c r="I201" s="35"/>
      <c r="J201" s="35"/>
      <c r="K201" s="42" t="str">
        <f aca="false">IF(COUNTA($A201:$J201)=0,"",IF(OR($A201="",$B201="",$C201="",$D201="",$E201=""),"Fill in the starred columns",IF(AND($G201&lt;&gt;"",COUNTIF(Issues!$A$6:$A$505,$G201)=0),"Issue ID not found",IF(OR($H201="No",$I201="No",$J201="No"),"Some checks not done",""))))</f>
        <v/>
      </c>
      <c r="L201" s="38" t="str">
        <f aca="false">IF(OR($A201="",$B201=""),"",IF($A201=SUMPRODUCT(MAX(($B$6:$B$305=$B201)*$A$6:$A$305)),"Yes",""))</f>
        <v/>
      </c>
      <c r="M201" s="44" t="str">
        <f aca="false">IF($L201="Yes",$B201,"")</f>
        <v/>
      </c>
    </row>
    <row r="202" customFormat="false" ht="15" hidden="false" customHeight="true" outlineLevel="0" collapsed="false">
      <c r="A202" s="39"/>
      <c r="B202" s="35"/>
      <c r="C202" s="43"/>
      <c r="D202" s="35"/>
      <c r="E202" s="40"/>
      <c r="F202" s="35"/>
      <c r="G202" s="35"/>
      <c r="H202" s="35"/>
      <c r="I202" s="35"/>
      <c r="J202" s="35"/>
      <c r="K202" s="42" t="str">
        <f aca="false">IF(COUNTA($A202:$J202)=0,"",IF(OR($A202="",$B202="",$C202="",$D202="",$E202=""),"Fill in the starred columns",IF(AND($G202&lt;&gt;"",COUNTIF(Issues!$A$6:$A$505,$G202)=0),"Issue ID not found",IF(OR($H202="No",$I202="No",$J202="No"),"Some checks not done",""))))</f>
        <v/>
      </c>
      <c r="L202" s="38" t="str">
        <f aca="false">IF(OR($A202="",$B202=""),"",IF($A202=SUMPRODUCT(MAX(($B$6:$B$305=$B202)*$A$6:$A$305)),"Yes",""))</f>
        <v/>
      </c>
      <c r="M202" s="44" t="str">
        <f aca="false">IF($L202="Yes",$B202,"")</f>
        <v/>
      </c>
    </row>
    <row r="203" customFormat="false" ht="15" hidden="false" customHeight="true" outlineLevel="0" collapsed="false">
      <c r="A203" s="39"/>
      <c r="B203" s="35"/>
      <c r="C203" s="43"/>
      <c r="D203" s="35"/>
      <c r="E203" s="40"/>
      <c r="F203" s="35"/>
      <c r="G203" s="35"/>
      <c r="H203" s="35"/>
      <c r="I203" s="35"/>
      <c r="J203" s="35"/>
      <c r="K203" s="42" t="str">
        <f aca="false">IF(COUNTA($A203:$J203)=0,"",IF(OR($A203="",$B203="",$C203="",$D203="",$E203=""),"Fill in the starred columns",IF(AND($G203&lt;&gt;"",COUNTIF(Issues!$A$6:$A$505,$G203)=0),"Issue ID not found",IF(OR($H203="No",$I203="No",$J203="No"),"Some checks not done",""))))</f>
        <v/>
      </c>
      <c r="L203" s="38" t="str">
        <f aca="false">IF(OR($A203="",$B203=""),"",IF($A203=SUMPRODUCT(MAX(($B$6:$B$305=$B203)*$A$6:$A$305)),"Yes",""))</f>
        <v/>
      </c>
      <c r="M203" s="44" t="str">
        <f aca="false">IF($L203="Yes",$B203,"")</f>
        <v/>
      </c>
    </row>
    <row r="204" customFormat="false" ht="15" hidden="false" customHeight="true" outlineLevel="0" collapsed="false">
      <c r="A204" s="39"/>
      <c r="B204" s="35"/>
      <c r="C204" s="43"/>
      <c r="D204" s="35"/>
      <c r="E204" s="40"/>
      <c r="F204" s="35"/>
      <c r="G204" s="35"/>
      <c r="H204" s="35"/>
      <c r="I204" s="35"/>
      <c r="J204" s="35"/>
      <c r="K204" s="42" t="str">
        <f aca="false">IF(COUNTA($A204:$J204)=0,"",IF(OR($A204="",$B204="",$C204="",$D204="",$E204=""),"Fill in the starred columns",IF(AND($G204&lt;&gt;"",COUNTIF(Issues!$A$6:$A$505,$G204)=0),"Issue ID not found",IF(OR($H204="No",$I204="No",$J204="No"),"Some checks not done",""))))</f>
        <v/>
      </c>
      <c r="L204" s="38" t="str">
        <f aca="false">IF(OR($A204="",$B204=""),"",IF($A204=SUMPRODUCT(MAX(($B$6:$B$305=$B204)*$A$6:$A$305)),"Yes",""))</f>
        <v/>
      </c>
      <c r="M204" s="44" t="str">
        <f aca="false">IF($L204="Yes",$B204,"")</f>
        <v/>
      </c>
    </row>
    <row r="205" customFormat="false" ht="15" hidden="false" customHeight="true" outlineLevel="0" collapsed="false">
      <c r="A205" s="39"/>
      <c r="B205" s="35"/>
      <c r="C205" s="43"/>
      <c r="D205" s="35"/>
      <c r="E205" s="40"/>
      <c r="F205" s="35"/>
      <c r="G205" s="35"/>
      <c r="H205" s="35"/>
      <c r="I205" s="35"/>
      <c r="J205" s="35"/>
      <c r="K205" s="42" t="str">
        <f aca="false">IF(COUNTA($A205:$J205)=0,"",IF(OR($A205="",$B205="",$C205="",$D205="",$E205=""),"Fill in the starred columns",IF(AND($G205&lt;&gt;"",COUNTIF(Issues!$A$6:$A$505,$G205)=0),"Issue ID not found",IF(OR($H205="No",$I205="No",$J205="No"),"Some checks not done",""))))</f>
        <v/>
      </c>
      <c r="L205" s="38" t="str">
        <f aca="false">IF(OR($A205="",$B205=""),"",IF($A205=SUMPRODUCT(MAX(($B$6:$B$305=$B205)*$A$6:$A$305)),"Yes",""))</f>
        <v/>
      </c>
      <c r="M205" s="44" t="str">
        <f aca="false">IF($L205="Yes",$B205,"")</f>
        <v/>
      </c>
    </row>
    <row r="206" customFormat="false" ht="15" hidden="false" customHeight="true" outlineLevel="0" collapsed="false">
      <c r="A206" s="39"/>
      <c r="B206" s="35"/>
      <c r="C206" s="43"/>
      <c r="D206" s="35"/>
      <c r="E206" s="40"/>
      <c r="F206" s="35"/>
      <c r="G206" s="35"/>
      <c r="H206" s="35"/>
      <c r="I206" s="35"/>
      <c r="J206" s="35"/>
      <c r="K206" s="42" t="str">
        <f aca="false">IF(COUNTA($A206:$J206)=0,"",IF(OR($A206="",$B206="",$C206="",$D206="",$E206=""),"Fill in the starred columns",IF(AND($G206&lt;&gt;"",COUNTIF(Issues!$A$6:$A$505,$G206)=0),"Issue ID not found",IF(OR($H206="No",$I206="No",$J206="No"),"Some checks not done",""))))</f>
        <v/>
      </c>
      <c r="L206" s="38" t="str">
        <f aca="false">IF(OR($A206="",$B206=""),"",IF($A206=SUMPRODUCT(MAX(($B$6:$B$305=$B206)*$A$6:$A$305)),"Yes",""))</f>
        <v/>
      </c>
      <c r="M206" s="44" t="str">
        <f aca="false">IF($L206="Yes",$B206,"")</f>
        <v/>
      </c>
    </row>
    <row r="207" customFormat="false" ht="15" hidden="false" customHeight="true" outlineLevel="0" collapsed="false">
      <c r="A207" s="39"/>
      <c r="B207" s="35"/>
      <c r="C207" s="43"/>
      <c r="D207" s="35"/>
      <c r="E207" s="40"/>
      <c r="F207" s="35"/>
      <c r="G207" s="35"/>
      <c r="H207" s="35"/>
      <c r="I207" s="35"/>
      <c r="J207" s="35"/>
      <c r="K207" s="42" t="str">
        <f aca="false">IF(COUNTA($A207:$J207)=0,"",IF(OR($A207="",$B207="",$C207="",$D207="",$E207=""),"Fill in the starred columns",IF(AND($G207&lt;&gt;"",COUNTIF(Issues!$A$6:$A$505,$G207)=0),"Issue ID not found",IF(OR($H207="No",$I207="No",$J207="No"),"Some checks not done",""))))</f>
        <v/>
      </c>
      <c r="L207" s="38" t="str">
        <f aca="false">IF(OR($A207="",$B207=""),"",IF($A207=SUMPRODUCT(MAX(($B$6:$B$305=$B207)*$A$6:$A$305)),"Yes",""))</f>
        <v/>
      </c>
      <c r="M207" s="44" t="str">
        <f aca="false">IF($L207="Yes",$B207,"")</f>
        <v/>
      </c>
    </row>
    <row r="208" customFormat="false" ht="15" hidden="false" customHeight="true" outlineLevel="0" collapsed="false">
      <c r="A208" s="39"/>
      <c r="B208" s="35"/>
      <c r="C208" s="43"/>
      <c r="D208" s="35"/>
      <c r="E208" s="40"/>
      <c r="F208" s="35"/>
      <c r="G208" s="35"/>
      <c r="H208" s="35"/>
      <c r="I208" s="35"/>
      <c r="J208" s="35"/>
      <c r="K208" s="42" t="str">
        <f aca="false">IF(COUNTA($A208:$J208)=0,"",IF(OR($A208="",$B208="",$C208="",$D208="",$E208=""),"Fill in the starred columns",IF(AND($G208&lt;&gt;"",COUNTIF(Issues!$A$6:$A$505,$G208)=0),"Issue ID not found",IF(OR($H208="No",$I208="No",$J208="No"),"Some checks not done",""))))</f>
        <v/>
      </c>
      <c r="L208" s="38" t="str">
        <f aca="false">IF(OR($A208="",$B208=""),"",IF($A208=SUMPRODUCT(MAX(($B$6:$B$305=$B208)*$A$6:$A$305)),"Yes",""))</f>
        <v/>
      </c>
      <c r="M208" s="44" t="str">
        <f aca="false">IF($L208="Yes",$B208,"")</f>
        <v/>
      </c>
    </row>
    <row r="209" customFormat="false" ht="15" hidden="false" customHeight="true" outlineLevel="0" collapsed="false">
      <c r="A209" s="39"/>
      <c r="B209" s="35"/>
      <c r="C209" s="43"/>
      <c r="D209" s="35"/>
      <c r="E209" s="40"/>
      <c r="F209" s="35"/>
      <c r="G209" s="35"/>
      <c r="H209" s="35"/>
      <c r="I209" s="35"/>
      <c r="J209" s="35"/>
      <c r="K209" s="42" t="str">
        <f aca="false">IF(COUNTA($A209:$J209)=0,"",IF(OR($A209="",$B209="",$C209="",$D209="",$E209=""),"Fill in the starred columns",IF(AND($G209&lt;&gt;"",COUNTIF(Issues!$A$6:$A$505,$G209)=0),"Issue ID not found",IF(OR($H209="No",$I209="No",$J209="No"),"Some checks not done",""))))</f>
        <v/>
      </c>
      <c r="L209" s="38" t="str">
        <f aca="false">IF(OR($A209="",$B209=""),"",IF($A209=SUMPRODUCT(MAX(($B$6:$B$305=$B209)*$A$6:$A$305)),"Yes",""))</f>
        <v/>
      </c>
      <c r="M209" s="44" t="str">
        <f aca="false">IF($L209="Yes",$B209,"")</f>
        <v/>
      </c>
    </row>
    <row r="210" customFormat="false" ht="15" hidden="false" customHeight="true" outlineLevel="0" collapsed="false">
      <c r="A210" s="39"/>
      <c r="B210" s="35"/>
      <c r="C210" s="43"/>
      <c r="D210" s="35"/>
      <c r="E210" s="40"/>
      <c r="F210" s="35"/>
      <c r="G210" s="35"/>
      <c r="H210" s="35"/>
      <c r="I210" s="35"/>
      <c r="J210" s="35"/>
      <c r="K210" s="42" t="str">
        <f aca="false">IF(COUNTA($A210:$J210)=0,"",IF(OR($A210="",$B210="",$C210="",$D210="",$E210=""),"Fill in the starred columns",IF(AND($G210&lt;&gt;"",COUNTIF(Issues!$A$6:$A$505,$G210)=0),"Issue ID not found",IF(OR($H210="No",$I210="No",$J210="No"),"Some checks not done",""))))</f>
        <v/>
      </c>
      <c r="L210" s="38" t="str">
        <f aca="false">IF(OR($A210="",$B210=""),"",IF($A210=SUMPRODUCT(MAX(($B$6:$B$305=$B210)*$A$6:$A$305)),"Yes",""))</f>
        <v/>
      </c>
      <c r="M210" s="44" t="str">
        <f aca="false">IF($L210="Yes",$B210,"")</f>
        <v/>
      </c>
    </row>
    <row r="211" customFormat="false" ht="15" hidden="false" customHeight="true" outlineLevel="0" collapsed="false">
      <c r="A211" s="39"/>
      <c r="B211" s="35"/>
      <c r="C211" s="43"/>
      <c r="D211" s="35"/>
      <c r="E211" s="40"/>
      <c r="F211" s="35"/>
      <c r="G211" s="35"/>
      <c r="H211" s="35"/>
      <c r="I211" s="35"/>
      <c r="J211" s="35"/>
      <c r="K211" s="42" t="str">
        <f aca="false">IF(COUNTA($A211:$J211)=0,"",IF(OR($A211="",$B211="",$C211="",$D211="",$E211=""),"Fill in the starred columns",IF(AND($G211&lt;&gt;"",COUNTIF(Issues!$A$6:$A$505,$G211)=0),"Issue ID not found",IF(OR($H211="No",$I211="No",$J211="No"),"Some checks not done",""))))</f>
        <v/>
      </c>
      <c r="L211" s="38" t="str">
        <f aca="false">IF(OR($A211="",$B211=""),"",IF($A211=SUMPRODUCT(MAX(($B$6:$B$305=$B211)*$A$6:$A$305)),"Yes",""))</f>
        <v/>
      </c>
      <c r="M211" s="44" t="str">
        <f aca="false">IF($L211="Yes",$B211,"")</f>
        <v/>
      </c>
    </row>
    <row r="212" customFormat="false" ht="15" hidden="false" customHeight="true" outlineLevel="0" collapsed="false">
      <c r="A212" s="39"/>
      <c r="B212" s="35"/>
      <c r="C212" s="43"/>
      <c r="D212" s="35"/>
      <c r="E212" s="40"/>
      <c r="F212" s="35"/>
      <c r="G212" s="35"/>
      <c r="H212" s="35"/>
      <c r="I212" s="35"/>
      <c r="J212" s="35"/>
      <c r="K212" s="42" t="str">
        <f aca="false">IF(COUNTA($A212:$J212)=0,"",IF(OR($A212="",$B212="",$C212="",$D212="",$E212=""),"Fill in the starred columns",IF(AND($G212&lt;&gt;"",COUNTIF(Issues!$A$6:$A$505,$G212)=0),"Issue ID not found",IF(OR($H212="No",$I212="No",$J212="No"),"Some checks not done",""))))</f>
        <v/>
      </c>
      <c r="L212" s="38" t="str">
        <f aca="false">IF(OR($A212="",$B212=""),"",IF($A212=SUMPRODUCT(MAX(($B$6:$B$305=$B212)*$A$6:$A$305)),"Yes",""))</f>
        <v/>
      </c>
      <c r="M212" s="44" t="str">
        <f aca="false">IF($L212="Yes",$B212,"")</f>
        <v/>
      </c>
    </row>
    <row r="213" customFormat="false" ht="15" hidden="false" customHeight="true" outlineLevel="0" collapsed="false">
      <c r="A213" s="39"/>
      <c r="B213" s="35"/>
      <c r="C213" s="43"/>
      <c r="D213" s="35"/>
      <c r="E213" s="40"/>
      <c r="F213" s="35"/>
      <c r="G213" s="35"/>
      <c r="H213" s="35"/>
      <c r="I213" s="35"/>
      <c r="J213" s="35"/>
      <c r="K213" s="42" t="str">
        <f aca="false">IF(COUNTA($A213:$J213)=0,"",IF(OR($A213="",$B213="",$C213="",$D213="",$E213=""),"Fill in the starred columns",IF(AND($G213&lt;&gt;"",COUNTIF(Issues!$A$6:$A$505,$G213)=0),"Issue ID not found",IF(OR($H213="No",$I213="No",$J213="No"),"Some checks not done",""))))</f>
        <v/>
      </c>
      <c r="L213" s="38" t="str">
        <f aca="false">IF(OR($A213="",$B213=""),"",IF($A213=SUMPRODUCT(MAX(($B$6:$B$305=$B213)*$A$6:$A$305)),"Yes",""))</f>
        <v/>
      </c>
      <c r="M213" s="44" t="str">
        <f aca="false">IF($L213="Yes",$B213,"")</f>
        <v/>
      </c>
    </row>
    <row r="214" customFormat="false" ht="15" hidden="false" customHeight="true" outlineLevel="0" collapsed="false">
      <c r="A214" s="39"/>
      <c r="B214" s="35"/>
      <c r="C214" s="43"/>
      <c r="D214" s="35"/>
      <c r="E214" s="40"/>
      <c r="F214" s="35"/>
      <c r="G214" s="35"/>
      <c r="H214" s="35"/>
      <c r="I214" s="35"/>
      <c r="J214" s="35"/>
      <c r="K214" s="42" t="str">
        <f aca="false">IF(COUNTA($A214:$J214)=0,"",IF(OR($A214="",$B214="",$C214="",$D214="",$E214=""),"Fill in the starred columns",IF(AND($G214&lt;&gt;"",COUNTIF(Issues!$A$6:$A$505,$G214)=0),"Issue ID not found",IF(OR($H214="No",$I214="No",$J214="No"),"Some checks not done",""))))</f>
        <v/>
      </c>
      <c r="L214" s="38" t="str">
        <f aca="false">IF(OR($A214="",$B214=""),"",IF($A214=SUMPRODUCT(MAX(($B$6:$B$305=$B214)*$A$6:$A$305)),"Yes",""))</f>
        <v/>
      </c>
      <c r="M214" s="44" t="str">
        <f aca="false">IF($L214="Yes",$B214,"")</f>
        <v/>
      </c>
    </row>
    <row r="215" customFormat="false" ht="15" hidden="false" customHeight="true" outlineLevel="0" collapsed="false">
      <c r="A215" s="39"/>
      <c r="B215" s="35"/>
      <c r="C215" s="43"/>
      <c r="D215" s="35"/>
      <c r="E215" s="40"/>
      <c r="F215" s="35"/>
      <c r="G215" s="35"/>
      <c r="H215" s="35"/>
      <c r="I215" s="35"/>
      <c r="J215" s="35"/>
      <c r="K215" s="42" t="str">
        <f aca="false">IF(COUNTA($A215:$J215)=0,"",IF(OR($A215="",$B215="",$C215="",$D215="",$E215=""),"Fill in the starred columns",IF(AND($G215&lt;&gt;"",COUNTIF(Issues!$A$6:$A$505,$G215)=0),"Issue ID not found",IF(OR($H215="No",$I215="No",$J215="No"),"Some checks not done",""))))</f>
        <v/>
      </c>
      <c r="L215" s="38" t="str">
        <f aca="false">IF(OR($A215="",$B215=""),"",IF($A215=SUMPRODUCT(MAX(($B$6:$B$305=$B215)*$A$6:$A$305)),"Yes",""))</f>
        <v/>
      </c>
      <c r="M215" s="44" t="str">
        <f aca="false">IF($L215="Yes",$B215,"")</f>
        <v/>
      </c>
    </row>
    <row r="216" customFormat="false" ht="15" hidden="false" customHeight="true" outlineLevel="0" collapsed="false">
      <c r="A216" s="39"/>
      <c r="B216" s="35"/>
      <c r="C216" s="43"/>
      <c r="D216" s="35"/>
      <c r="E216" s="40"/>
      <c r="F216" s="35"/>
      <c r="G216" s="35"/>
      <c r="H216" s="35"/>
      <c r="I216" s="35"/>
      <c r="J216" s="35"/>
      <c r="K216" s="42" t="str">
        <f aca="false">IF(COUNTA($A216:$J216)=0,"",IF(OR($A216="",$B216="",$C216="",$D216="",$E216=""),"Fill in the starred columns",IF(AND($G216&lt;&gt;"",COUNTIF(Issues!$A$6:$A$505,$G216)=0),"Issue ID not found",IF(OR($H216="No",$I216="No",$J216="No"),"Some checks not done",""))))</f>
        <v/>
      </c>
      <c r="L216" s="38" t="str">
        <f aca="false">IF(OR($A216="",$B216=""),"",IF($A216=SUMPRODUCT(MAX(($B$6:$B$305=$B216)*$A$6:$A$305)),"Yes",""))</f>
        <v/>
      </c>
      <c r="M216" s="44" t="str">
        <f aca="false">IF($L216="Yes",$B216,"")</f>
        <v/>
      </c>
    </row>
    <row r="217" customFormat="false" ht="15" hidden="false" customHeight="true" outlineLevel="0" collapsed="false">
      <c r="A217" s="39"/>
      <c r="B217" s="35"/>
      <c r="C217" s="43"/>
      <c r="D217" s="35"/>
      <c r="E217" s="40"/>
      <c r="F217" s="35"/>
      <c r="G217" s="35"/>
      <c r="H217" s="35"/>
      <c r="I217" s="35"/>
      <c r="J217" s="35"/>
      <c r="K217" s="42" t="str">
        <f aca="false">IF(COUNTA($A217:$J217)=0,"",IF(OR($A217="",$B217="",$C217="",$D217="",$E217=""),"Fill in the starred columns",IF(AND($G217&lt;&gt;"",COUNTIF(Issues!$A$6:$A$505,$G217)=0),"Issue ID not found",IF(OR($H217="No",$I217="No",$J217="No"),"Some checks not done",""))))</f>
        <v/>
      </c>
      <c r="L217" s="38" t="str">
        <f aca="false">IF(OR($A217="",$B217=""),"",IF($A217=SUMPRODUCT(MAX(($B$6:$B$305=$B217)*$A$6:$A$305)),"Yes",""))</f>
        <v/>
      </c>
      <c r="M217" s="44" t="str">
        <f aca="false">IF($L217="Yes",$B217,"")</f>
        <v/>
      </c>
    </row>
    <row r="218" customFormat="false" ht="15" hidden="false" customHeight="true" outlineLevel="0" collapsed="false">
      <c r="A218" s="39"/>
      <c r="B218" s="35"/>
      <c r="C218" s="43"/>
      <c r="D218" s="35"/>
      <c r="E218" s="40"/>
      <c r="F218" s="35"/>
      <c r="G218" s="35"/>
      <c r="H218" s="35"/>
      <c r="I218" s="35"/>
      <c r="J218" s="35"/>
      <c r="K218" s="42" t="str">
        <f aca="false">IF(COUNTA($A218:$J218)=0,"",IF(OR($A218="",$B218="",$C218="",$D218="",$E218=""),"Fill in the starred columns",IF(AND($G218&lt;&gt;"",COUNTIF(Issues!$A$6:$A$505,$G218)=0),"Issue ID not found",IF(OR($H218="No",$I218="No",$J218="No"),"Some checks not done",""))))</f>
        <v/>
      </c>
      <c r="L218" s="38" t="str">
        <f aca="false">IF(OR($A218="",$B218=""),"",IF($A218=SUMPRODUCT(MAX(($B$6:$B$305=$B218)*$A$6:$A$305)),"Yes",""))</f>
        <v/>
      </c>
      <c r="M218" s="44" t="str">
        <f aca="false">IF($L218="Yes",$B218,"")</f>
        <v/>
      </c>
    </row>
    <row r="219" customFormat="false" ht="15" hidden="false" customHeight="true" outlineLevel="0" collapsed="false">
      <c r="A219" s="39"/>
      <c r="B219" s="35"/>
      <c r="C219" s="43"/>
      <c r="D219" s="35"/>
      <c r="E219" s="40"/>
      <c r="F219" s="35"/>
      <c r="G219" s="35"/>
      <c r="H219" s="35"/>
      <c r="I219" s="35"/>
      <c r="J219" s="35"/>
      <c r="K219" s="42" t="str">
        <f aca="false">IF(COUNTA($A219:$J219)=0,"",IF(OR($A219="",$B219="",$C219="",$D219="",$E219=""),"Fill in the starred columns",IF(AND($G219&lt;&gt;"",COUNTIF(Issues!$A$6:$A$505,$G219)=0),"Issue ID not found",IF(OR($H219="No",$I219="No",$J219="No"),"Some checks not done",""))))</f>
        <v/>
      </c>
      <c r="L219" s="38" t="str">
        <f aca="false">IF(OR($A219="",$B219=""),"",IF($A219=SUMPRODUCT(MAX(($B$6:$B$305=$B219)*$A$6:$A$305)),"Yes",""))</f>
        <v/>
      </c>
      <c r="M219" s="44" t="str">
        <f aca="false">IF($L219="Yes",$B219,"")</f>
        <v/>
      </c>
    </row>
    <row r="220" customFormat="false" ht="15" hidden="false" customHeight="true" outlineLevel="0" collapsed="false">
      <c r="A220" s="39"/>
      <c r="B220" s="35"/>
      <c r="C220" s="43"/>
      <c r="D220" s="35"/>
      <c r="E220" s="40"/>
      <c r="F220" s="35"/>
      <c r="G220" s="35"/>
      <c r="H220" s="35"/>
      <c r="I220" s="35"/>
      <c r="J220" s="35"/>
      <c r="K220" s="42" t="str">
        <f aca="false">IF(COUNTA($A220:$J220)=0,"",IF(OR($A220="",$B220="",$C220="",$D220="",$E220=""),"Fill in the starred columns",IF(AND($G220&lt;&gt;"",COUNTIF(Issues!$A$6:$A$505,$G220)=0),"Issue ID not found",IF(OR($H220="No",$I220="No",$J220="No"),"Some checks not done",""))))</f>
        <v/>
      </c>
      <c r="L220" s="38" t="str">
        <f aca="false">IF(OR($A220="",$B220=""),"",IF($A220=SUMPRODUCT(MAX(($B$6:$B$305=$B220)*$A$6:$A$305)),"Yes",""))</f>
        <v/>
      </c>
      <c r="M220" s="44" t="str">
        <f aca="false">IF($L220="Yes",$B220,"")</f>
        <v/>
      </c>
    </row>
    <row r="221" customFormat="false" ht="15" hidden="false" customHeight="true" outlineLevel="0" collapsed="false">
      <c r="A221" s="39"/>
      <c r="B221" s="35"/>
      <c r="C221" s="43"/>
      <c r="D221" s="35"/>
      <c r="E221" s="40"/>
      <c r="F221" s="35"/>
      <c r="G221" s="35"/>
      <c r="H221" s="35"/>
      <c r="I221" s="35"/>
      <c r="J221" s="35"/>
      <c r="K221" s="42" t="str">
        <f aca="false">IF(COUNTA($A221:$J221)=0,"",IF(OR($A221="",$B221="",$C221="",$D221="",$E221=""),"Fill in the starred columns",IF(AND($G221&lt;&gt;"",COUNTIF(Issues!$A$6:$A$505,$G221)=0),"Issue ID not found",IF(OR($H221="No",$I221="No",$J221="No"),"Some checks not done",""))))</f>
        <v/>
      </c>
      <c r="L221" s="38" t="str">
        <f aca="false">IF(OR($A221="",$B221=""),"",IF($A221=SUMPRODUCT(MAX(($B$6:$B$305=$B221)*$A$6:$A$305)),"Yes",""))</f>
        <v/>
      </c>
      <c r="M221" s="44" t="str">
        <f aca="false">IF($L221="Yes",$B221,"")</f>
        <v/>
      </c>
    </row>
    <row r="222" customFormat="false" ht="15" hidden="false" customHeight="true" outlineLevel="0" collapsed="false">
      <c r="A222" s="39"/>
      <c r="B222" s="35"/>
      <c r="C222" s="43"/>
      <c r="D222" s="35"/>
      <c r="E222" s="40"/>
      <c r="F222" s="35"/>
      <c r="G222" s="35"/>
      <c r="H222" s="35"/>
      <c r="I222" s="35"/>
      <c r="J222" s="35"/>
      <c r="K222" s="42" t="str">
        <f aca="false">IF(COUNTA($A222:$J222)=0,"",IF(OR($A222="",$B222="",$C222="",$D222="",$E222=""),"Fill in the starred columns",IF(AND($G222&lt;&gt;"",COUNTIF(Issues!$A$6:$A$505,$G222)=0),"Issue ID not found",IF(OR($H222="No",$I222="No",$J222="No"),"Some checks not done",""))))</f>
        <v/>
      </c>
      <c r="L222" s="38" t="str">
        <f aca="false">IF(OR($A222="",$B222=""),"",IF($A222=SUMPRODUCT(MAX(($B$6:$B$305=$B222)*$A$6:$A$305)),"Yes",""))</f>
        <v/>
      </c>
      <c r="M222" s="44" t="str">
        <f aca="false">IF($L222="Yes",$B222,"")</f>
        <v/>
      </c>
    </row>
    <row r="223" customFormat="false" ht="15" hidden="false" customHeight="true" outlineLevel="0" collapsed="false">
      <c r="A223" s="39"/>
      <c r="B223" s="35"/>
      <c r="C223" s="43"/>
      <c r="D223" s="35"/>
      <c r="E223" s="40"/>
      <c r="F223" s="35"/>
      <c r="G223" s="35"/>
      <c r="H223" s="35"/>
      <c r="I223" s="35"/>
      <c r="J223" s="35"/>
      <c r="K223" s="42" t="str">
        <f aca="false">IF(COUNTA($A223:$J223)=0,"",IF(OR($A223="",$B223="",$C223="",$D223="",$E223=""),"Fill in the starred columns",IF(AND($G223&lt;&gt;"",COUNTIF(Issues!$A$6:$A$505,$G223)=0),"Issue ID not found",IF(OR($H223="No",$I223="No",$J223="No"),"Some checks not done",""))))</f>
        <v/>
      </c>
      <c r="L223" s="38" t="str">
        <f aca="false">IF(OR($A223="",$B223=""),"",IF($A223=SUMPRODUCT(MAX(($B$6:$B$305=$B223)*$A$6:$A$305)),"Yes",""))</f>
        <v/>
      </c>
      <c r="M223" s="44" t="str">
        <f aca="false">IF($L223="Yes",$B223,"")</f>
        <v/>
      </c>
    </row>
    <row r="224" customFormat="false" ht="15" hidden="false" customHeight="true" outlineLevel="0" collapsed="false">
      <c r="A224" s="39"/>
      <c r="B224" s="35"/>
      <c r="C224" s="43"/>
      <c r="D224" s="35"/>
      <c r="E224" s="40"/>
      <c r="F224" s="35"/>
      <c r="G224" s="35"/>
      <c r="H224" s="35"/>
      <c r="I224" s="35"/>
      <c r="J224" s="35"/>
      <c r="K224" s="42" t="str">
        <f aca="false">IF(COUNTA($A224:$J224)=0,"",IF(OR($A224="",$B224="",$C224="",$D224="",$E224=""),"Fill in the starred columns",IF(AND($G224&lt;&gt;"",COUNTIF(Issues!$A$6:$A$505,$G224)=0),"Issue ID not found",IF(OR($H224="No",$I224="No",$J224="No"),"Some checks not done",""))))</f>
        <v/>
      </c>
      <c r="L224" s="38" t="str">
        <f aca="false">IF(OR($A224="",$B224=""),"",IF($A224=SUMPRODUCT(MAX(($B$6:$B$305=$B224)*$A$6:$A$305)),"Yes",""))</f>
        <v/>
      </c>
      <c r="M224" s="44" t="str">
        <f aca="false">IF($L224="Yes",$B224,"")</f>
        <v/>
      </c>
    </row>
    <row r="225" customFormat="false" ht="15" hidden="false" customHeight="true" outlineLevel="0" collapsed="false">
      <c r="A225" s="39"/>
      <c r="B225" s="35"/>
      <c r="C225" s="43"/>
      <c r="D225" s="35"/>
      <c r="E225" s="40"/>
      <c r="F225" s="35"/>
      <c r="G225" s="35"/>
      <c r="H225" s="35"/>
      <c r="I225" s="35"/>
      <c r="J225" s="35"/>
      <c r="K225" s="42" t="str">
        <f aca="false">IF(COUNTA($A225:$J225)=0,"",IF(OR($A225="",$B225="",$C225="",$D225="",$E225=""),"Fill in the starred columns",IF(AND($G225&lt;&gt;"",COUNTIF(Issues!$A$6:$A$505,$G225)=0),"Issue ID not found",IF(OR($H225="No",$I225="No",$J225="No"),"Some checks not done",""))))</f>
        <v/>
      </c>
      <c r="L225" s="38" t="str">
        <f aca="false">IF(OR($A225="",$B225=""),"",IF($A225=SUMPRODUCT(MAX(($B$6:$B$305=$B225)*$A$6:$A$305)),"Yes",""))</f>
        <v/>
      </c>
      <c r="M225" s="44" t="str">
        <f aca="false">IF($L225="Yes",$B225,"")</f>
        <v/>
      </c>
    </row>
    <row r="226" customFormat="false" ht="15" hidden="false" customHeight="true" outlineLevel="0" collapsed="false">
      <c r="A226" s="39"/>
      <c r="B226" s="35"/>
      <c r="C226" s="43"/>
      <c r="D226" s="35"/>
      <c r="E226" s="40"/>
      <c r="F226" s="35"/>
      <c r="G226" s="35"/>
      <c r="H226" s="35"/>
      <c r="I226" s="35"/>
      <c r="J226" s="35"/>
      <c r="K226" s="42" t="str">
        <f aca="false">IF(COUNTA($A226:$J226)=0,"",IF(OR($A226="",$B226="",$C226="",$D226="",$E226=""),"Fill in the starred columns",IF(AND($G226&lt;&gt;"",COUNTIF(Issues!$A$6:$A$505,$G226)=0),"Issue ID not found",IF(OR($H226="No",$I226="No",$J226="No"),"Some checks not done",""))))</f>
        <v/>
      </c>
      <c r="L226" s="38" t="str">
        <f aca="false">IF(OR($A226="",$B226=""),"",IF($A226=SUMPRODUCT(MAX(($B$6:$B$305=$B226)*$A$6:$A$305)),"Yes",""))</f>
        <v/>
      </c>
      <c r="M226" s="44" t="str">
        <f aca="false">IF($L226="Yes",$B226,"")</f>
        <v/>
      </c>
    </row>
    <row r="227" customFormat="false" ht="15" hidden="false" customHeight="true" outlineLevel="0" collapsed="false">
      <c r="A227" s="39"/>
      <c r="B227" s="35"/>
      <c r="C227" s="43"/>
      <c r="D227" s="35"/>
      <c r="E227" s="40"/>
      <c r="F227" s="35"/>
      <c r="G227" s="35"/>
      <c r="H227" s="35"/>
      <c r="I227" s="35"/>
      <c r="J227" s="35"/>
      <c r="K227" s="42" t="str">
        <f aca="false">IF(COUNTA($A227:$J227)=0,"",IF(OR($A227="",$B227="",$C227="",$D227="",$E227=""),"Fill in the starred columns",IF(AND($G227&lt;&gt;"",COUNTIF(Issues!$A$6:$A$505,$G227)=0),"Issue ID not found",IF(OR($H227="No",$I227="No",$J227="No"),"Some checks not done",""))))</f>
        <v/>
      </c>
      <c r="L227" s="38" t="str">
        <f aca="false">IF(OR($A227="",$B227=""),"",IF($A227=SUMPRODUCT(MAX(($B$6:$B$305=$B227)*$A$6:$A$305)),"Yes",""))</f>
        <v/>
      </c>
      <c r="M227" s="44" t="str">
        <f aca="false">IF($L227="Yes",$B227,"")</f>
        <v/>
      </c>
    </row>
    <row r="228" customFormat="false" ht="15" hidden="false" customHeight="true" outlineLevel="0" collapsed="false">
      <c r="A228" s="39"/>
      <c r="B228" s="35"/>
      <c r="C228" s="43"/>
      <c r="D228" s="35"/>
      <c r="E228" s="40"/>
      <c r="F228" s="35"/>
      <c r="G228" s="35"/>
      <c r="H228" s="35"/>
      <c r="I228" s="35"/>
      <c r="J228" s="35"/>
      <c r="K228" s="42" t="str">
        <f aca="false">IF(COUNTA($A228:$J228)=0,"",IF(OR($A228="",$B228="",$C228="",$D228="",$E228=""),"Fill in the starred columns",IF(AND($G228&lt;&gt;"",COUNTIF(Issues!$A$6:$A$505,$G228)=0),"Issue ID not found",IF(OR($H228="No",$I228="No",$J228="No"),"Some checks not done",""))))</f>
        <v/>
      </c>
      <c r="L228" s="38" t="str">
        <f aca="false">IF(OR($A228="",$B228=""),"",IF($A228=SUMPRODUCT(MAX(($B$6:$B$305=$B228)*$A$6:$A$305)),"Yes",""))</f>
        <v/>
      </c>
      <c r="M228" s="44" t="str">
        <f aca="false">IF($L228="Yes",$B228,"")</f>
        <v/>
      </c>
    </row>
    <row r="229" customFormat="false" ht="15" hidden="false" customHeight="true" outlineLevel="0" collapsed="false">
      <c r="A229" s="39"/>
      <c r="B229" s="35"/>
      <c r="C229" s="43"/>
      <c r="D229" s="35"/>
      <c r="E229" s="40"/>
      <c r="F229" s="35"/>
      <c r="G229" s="35"/>
      <c r="H229" s="35"/>
      <c r="I229" s="35"/>
      <c r="J229" s="35"/>
      <c r="K229" s="42" t="str">
        <f aca="false">IF(COUNTA($A229:$J229)=0,"",IF(OR($A229="",$B229="",$C229="",$D229="",$E229=""),"Fill in the starred columns",IF(AND($G229&lt;&gt;"",COUNTIF(Issues!$A$6:$A$505,$G229)=0),"Issue ID not found",IF(OR($H229="No",$I229="No",$J229="No"),"Some checks not done",""))))</f>
        <v/>
      </c>
      <c r="L229" s="38" t="str">
        <f aca="false">IF(OR($A229="",$B229=""),"",IF($A229=SUMPRODUCT(MAX(($B$6:$B$305=$B229)*$A$6:$A$305)),"Yes",""))</f>
        <v/>
      </c>
      <c r="M229" s="44" t="str">
        <f aca="false">IF($L229="Yes",$B229,"")</f>
        <v/>
      </c>
    </row>
    <row r="230" customFormat="false" ht="15" hidden="false" customHeight="true" outlineLevel="0" collapsed="false">
      <c r="A230" s="39"/>
      <c r="B230" s="35"/>
      <c r="C230" s="43"/>
      <c r="D230" s="35"/>
      <c r="E230" s="40"/>
      <c r="F230" s="35"/>
      <c r="G230" s="35"/>
      <c r="H230" s="35"/>
      <c r="I230" s="35"/>
      <c r="J230" s="35"/>
      <c r="K230" s="42" t="str">
        <f aca="false">IF(COUNTA($A230:$J230)=0,"",IF(OR($A230="",$B230="",$C230="",$D230="",$E230=""),"Fill in the starred columns",IF(AND($G230&lt;&gt;"",COUNTIF(Issues!$A$6:$A$505,$G230)=0),"Issue ID not found",IF(OR($H230="No",$I230="No",$J230="No"),"Some checks not done",""))))</f>
        <v/>
      </c>
      <c r="L230" s="38" t="str">
        <f aca="false">IF(OR($A230="",$B230=""),"",IF($A230=SUMPRODUCT(MAX(($B$6:$B$305=$B230)*$A$6:$A$305)),"Yes",""))</f>
        <v/>
      </c>
      <c r="M230" s="44" t="str">
        <f aca="false">IF($L230="Yes",$B230,"")</f>
        <v/>
      </c>
    </row>
    <row r="231" customFormat="false" ht="15" hidden="false" customHeight="true" outlineLevel="0" collapsed="false">
      <c r="A231" s="39"/>
      <c r="B231" s="35"/>
      <c r="C231" s="43"/>
      <c r="D231" s="35"/>
      <c r="E231" s="40"/>
      <c r="F231" s="35"/>
      <c r="G231" s="35"/>
      <c r="H231" s="35"/>
      <c r="I231" s="35"/>
      <c r="J231" s="35"/>
      <c r="K231" s="42" t="str">
        <f aca="false">IF(COUNTA($A231:$J231)=0,"",IF(OR($A231="",$B231="",$C231="",$D231="",$E231=""),"Fill in the starred columns",IF(AND($G231&lt;&gt;"",COUNTIF(Issues!$A$6:$A$505,$G231)=0),"Issue ID not found",IF(OR($H231="No",$I231="No",$J231="No"),"Some checks not done",""))))</f>
        <v/>
      </c>
      <c r="L231" s="38" t="str">
        <f aca="false">IF(OR($A231="",$B231=""),"",IF($A231=SUMPRODUCT(MAX(($B$6:$B$305=$B231)*$A$6:$A$305)),"Yes",""))</f>
        <v/>
      </c>
      <c r="M231" s="44" t="str">
        <f aca="false">IF($L231="Yes",$B231,"")</f>
        <v/>
      </c>
    </row>
    <row r="232" customFormat="false" ht="15" hidden="false" customHeight="true" outlineLevel="0" collapsed="false">
      <c r="A232" s="39"/>
      <c r="B232" s="35"/>
      <c r="C232" s="43"/>
      <c r="D232" s="35"/>
      <c r="E232" s="40"/>
      <c r="F232" s="35"/>
      <c r="G232" s="35"/>
      <c r="H232" s="35"/>
      <c r="I232" s="35"/>
      <c r="J232" s="35"/>
      <c r="K232" s="42" t="str">
        <f aca="false">IF(COUNTA($A232:$J232)=0,"",IF(OR($A232="",$B232="",$C232="",$D232="",$E232=""),"Fill in the starred columns",IF(AND($G232&lt;&gt;"",COUNTIF(Issues!$A$6:$A$505,$G232)=0),"Issue ID not found",IF(OR($H232="No",$I232="No",$J232="No"),"Some checks not done",""))))</f>
        <v/>
      </c>
      <c r="L232" s="38" t="str">
        <f aca="false">IF(OR($A232="",$B232=""),"",IF($A232=SUMPRODUCT(MAX(($B$6:$B$305=$B232)*$A$6:$A$305)),"Yes",""))</f>
        <v/>
      </c>
      <c r="M232" s="44" t="str">
        <f aca="false">IF($L232="Yes",$B232,"")</f>
        <v/>
      </c>
    </row>
    <row r="233" customFormat="false" ht="15" hidden="false" customHeight="true" outlineLevel="0" collapsed="false">
      <c r="A233" s="39"/>
      <c r="B233" s="35"/>
      <c r="C233" s="43"/>
      <c r="D233" s="35"/>
      <c r="E233" s="40"/>
      <c r="F233" s="35"/>
      <c r="G233" s="35"/>
      <c r="H233" s="35"/>
      <c r="I233" s="35"/>
      <c r="J233" s="35"/>
      <c r="K233" s="42" t="str">
        <f aca="false">IF(COUNTA($A233:$J233)=0,"",IF(OR($A233="",$B233="",$C233="",$D233="",$E233=""),"Fill in the starred columns",IF(AND($G233&lt;&gt;"",COUNTIF(Issues!$A$6:$A$505,$G233)=0),"Issue ID not found",IF(OR($H233="No",$I233="No",$J233="No"),"Some checks not done",""))))</f>
        <v/>
      </c>
      <c r="L233" s="38" t="str">
        <f aca="false">IF(OR($A233="",$B233=""),"",IF($A233=SUMPRODUCT(MAX(($B$6:$B$305=$B233)*$A$6:$A$305)),"Yes",""))</f>
        <v/>
      </c>
      <c r="M233" s="44" t="str">
        <f aca="false">IF($L233="Yes",$B233,"")</f>
        <v/>
      </c>
    </row>
    <row r="234" customFormat="false" ht="15" hidden="false" customHeight="true" outlineLevel="0" collapsed="false">
      <c r="A234" s="39"/>
      <c r="B234" s="35"/>
      <c r="C234" s="43"/>
      <c r="D234" s="35"/>
      <c r="E234" s="40"/>
      <c r="F234" s="35"/>
      <c r="G234" s="35"/>
      <c r="H234" s="35"/>
      <c r="I234" s="35"/>
      <c r="J234" s="35"/>
      <c r="K234" s="42" t="str">
        <f aca="false">IF(COUNTA($A234:$J234)=0,"",IF(OR($A234="",$B234="",$C234="",$D234="",$E234=""),"Fill in the starred columns",IF(AND($G234&lt;&gt;"",COUNTIF(Issues!$A$6:$A$505,$G234)=0),"Issue ID not found",IF(OR($H234="No",$I234="No",$J234="No"),"Some checks not done",""))))</f>
        <v/>
      </c>
      <c r="L234" s="38" t="str">
        <f aca="false">IF(OR($A234="",$B234=""),"",IF($A234=SUMPRODUCT(MAX(($B$6:$B$305=$B234)*$A$6:$A$305)),"Yes",""))</f>
        <v/>
      </c>
      <c r="M234" s="44" t="str">
        <f aca="false">IF($L234="Yes",$B234,"")</f>
        <v/>
      </c>
    </row>
    <row r="235" customFormat="false" ht="15" hidden="false" customHeight="true" outlineLevel="0" collapsed="false">
      <c r="A235" s="39"/>
      <c r="B235" s="35"/>
      <c r="C235" s="43"/>
      <c r="D235" s="35"/>
      <c r="E235" s="40"/>
      <c r="F235" s="35"/>
      <c r="G235" s="35"/>
      <c r="H235" s="35"/>
      <c r="I235" s="35"/>
      <c r="J235" s="35"/>
      <c r="K235" s="42" t="str">
        <f aca="false">IF(COUNTA($A235:$J235)=0,"",IF(OR($A235="",$B235="",$C235="",$D235="",$E235=""),"Fill in the starred columns",IF(AND($G235&lt;&gt;"",COUNTIF(Issues!$A$6:$A$505,$G235)=0),"Issue ID not found",IF(OR($H235="No",$I235="No",$J235="No"),"Some checks not done",""))))</f>
        <v/>
      </c>
      <c r="L235" s="38" t="str">
        <f aca="false">IF(OR($A235="",$B235=""),"",IF($A235=SUMPRODUCT(MAX(($B$6:$B$305=$B235)*$A$6:$A$305)),"Yes",""))</f>
        <v/>
      </c>
      <c r="M235" s="44" t="str">
        <f aca="false">IF($L235="Yes",$B235,"")</f>
        <v/>
      </c>
    </row>
    <row r="236" customFormat="false" ht="15" hidden="false" customHeight="true" outlineLevel="0" collapsed="false">
      <c r="A236" s="39"/>
      <c r="B236" s="35"/>
      <c r="C236" s="43"/>
      <c r="D236" s="35"/>
      <c r="E236" s="40"/>
      <c r="F236" s="35"/>
      <c r="G236" s="35"/>
      <c r="H236" s="35"/>
      <c r="I236" s="35"/>
      <c r="J236" s="35"/>
      <c r="K236" s="42" t="str">
        <f aca="false">IF(COUNTA($A236:$J236)=0,"",IF(OR($A236="",$B236="",$C236="",$D236="",$E236=""),"Fill in the starred columns",IF(AND($G236&lt;&gt;"",COUNTIF(Issues!$A$6:$A$505,$G236)=0),"Issue ID not found",IF(OR($H236="No",$I236="No",$J236="No"),"Some checks not done",""))))</f>
        <v/>
      </c>
      <c r="L236" s="38" t="str">
        <f aca="false">IF(OR($A236="",$B236=""),"",IF($A236=SUMPRODUCT(MAX(($B$6:$B$305=$B236)*$A$6:$A$305)),"Yes",""))</f>
        <v/>
      </c>
      <c r="M236" s="44" t="str">
        <f aca="false">IF($L236="Yes",$B236,"")</f>
        <v/>
      </c>
    </row>
    <row r="237" customFormat="false" ht="15" hidden="false" customHeight="true" outlineLevel="0" collapsed="false">
      <c r="A237" s="39"/>
      <c r="B237" s="35"/>
      <c r="C237" s="43"/>
      <c r="D237" s="35"/>
      <c r="E237" s="40"/>
      <c r="F237" s="35"/>
      <c r="G237" s="35"/>
      <c r="H237" s="35"/>
      <c r="I237" s="35"/>
      <c r="J237" s="35"/>
      <c r="K237" s="42" t="str">
        <f aca="false">IF(COUNTA($A237:$J237)=0,"",IF(OR($A237="",$B237="",$C237="",$D237="",$E237=""),"Fill in the starred columns",IF(AND($G237&lt;&gt;"",COUNTIF(Issues!$A$6:$A$505,$G237)=0),"Issue ID not found",IF(OR($H237="No",$I237="No",$J237="No"),"Some checks not done",""))))</f>
        <v/>
      </c>
      <c r="L237" s="38" t="str">
        <f aca="false">IF(OR($A237="",$B237=""),"",IF($A237=SUMPRODUCT(MAX(($B$6:$B$305=$B237)*$A$6:$A$305)),"Yes",""))</f>
        <v/>
      </c>
      <c r="M237" s="44" t="str">
        <f aca="false">IF($L237="Yes",$B237,"")</f>
        <v/>
      </c>
    </row>
    <row r="238" customFormat="false" ht="15" hidden="false" customHeight="true" outlineLevel="0" collapsed="false">
      <c r="A238" s="39"/>
      <c r="B238" s="35"/>
      <c r="C238" s="43"/>
      <c r="D238" s="35"/>
      <c r="E238" s="40"/>
      <c r="F238" s="35"/>
      <c r="G238" s="35"/>
      <c r="H238" s="35"/>
      <c r="I238" s="35"/>
      <c r="J238" s="35"/>
      <c r="K238" s="42" t="str">
        <f aca="false">IF(COUNTA($A238:$J238)=0,"",IF(OR($A238="",$B238="",$C238="",$D238="",$E238=""),"Fill in the starred columns",IF(AND($G238&lt;&gt;"",COUNTIF(Issues!$A$6:$A$505,$G238)=0),"Issue ID not found",IF(OR($H238="No",$I238="No",$J238="No"),"Some checks not done",""))))</f>
        <v/>
      </c>
      <c r="L238" s="38" t="str">
        <f aca="false">IF(OR($A238="",$B238=""),"",IF($A238=SUMPRODUCT(MAX(($B$6:$B$305=$B238)*$A$6:$A$305)),"Yes",""))</f>
        <v/>
      </c>
      <c r="M238" s="44" t="str">
        <f aca="false">IF($L238="Yes",$B238,"")</f>
        <v/>
      </c>
    </row>
    <row r="239" customFormat="false" ht="15" hidden="false" customHeight="true" outlineLevel="0" collapsed="false">
      <c r="A239" s="39"/>
      <c r="B239" s="35"/>
      <c r="C239" s="43"/>
      <c r="D239" s="35"/>
      <c r="E239" s="40"/>
      <c r="F239" s="35"/>
      <c r="G239" s="35"/>
      <c r="H239" s="35"/>
      <c r="I239" s="35"/>
      <c r="J239" s="35"/>
      <c r="K239" s="42" t="str">
        <f aca="false">IF(COUNTA($A239:$J239)=0,"",IF(OR($A239="",$B239="",$C239="",$D239="",$E239=""),"Fill in the starred columns",IF(AND($G239&lt;&gt;"",COUNTIF(Issues!$A$6:$A$505,$G239)=0),"Issue ID not found",IF(OR($H239="No",$I239="No",$J239="No"),"Some checks not done",""))))</f>
        <v/>
      </c>
      <c r="L239" s="38" t="str">
        <f aca="false">IF(OR($A239="",$B239=""),"",IF($A239=SUMPRODUCT(MAX(($B$6:$B$305=$B239)*$A$6:$A$305)),"Yes",""))</f>
        <v/>
      </c>
      <c r="M239" s="44" t="str">
        <f aca="false">IF($L239="Yes",$B239,"")</f>
        <v/>
      </c>
    </row>
    <row r="240" customFormat="false" ht="15" hidden="false" customHeight="true" outlineLevel="0" collapsed="false">
      <c r="A240" s="39"/>
      <c r="B240" s="35"/>
      <c r="C240" s="43"/>
      <c r="D240" s="35"/>
      <c r="E240" s="40"/>
      <c r="F240" s="35"/>
      <c r="G240" s="35"/>
      <c r="H240" s="35"/>
      <c r="I240" s="35"/>
      <c r="J240" s="35"/>
      <c r="K240" s="42" t="str">
        <f aca="false">IF(COUNTA($A240:$J240)=0,"",IF(OR($A240="",$B240="",$C240="",$D240="",$E240=""),"Fill in the starred columns",IF(AND($G240&lt;&gt;"",COUNTIF(Issues!$A$6:$A$505,$G240)=0),"Issue ID not found",IF(OR($H240="No",$I240="No",$J240="No"),"Some checks not done",""))))</f>
        <v/>
      </c>
      <c r="L240" s="38" t="str">
        <f aca="false">IF(OR($A240="",$B240=""),"",IF($A240=SUMPRODUCT(MAX(($B$6:$B$305=$B240)*$A$6:$A$305)),"Yes",""))</f>
        <v/>
      </c>
      <c r="M240" s="44" t="str">
        <f aca="false">IF($L240="Yes",$B240,"")</f>
        <v/>
      </c>
    </row>
    <row r="241" customFormat="false" ht="15" hidden="false" customHeight="true" outlineLevel="0" collapsed="false">
      <c r="A241" s="39"/>
      <c r="B241" s="35"/>
      <c r="C241" s="43"/>
      <c r="D241" s="35"/>
      <c r="E241" s="40"/>
      <c r="F241" s="35"/>
      <c r="G241" s="35"/>
      <c r="H241" s="35"/>
      <c r="I241" s="35"/>
      <c r="J241" s="35"/>
      <c r="K241" s="42" t="str">
        <f aca="false">IF(COUNTA($A241:$J241)=0,"",IF(OR($A241="",$B241="",$C241="",$D241="",$E241=""),"Fill in the starred columns",IF(AND($G241&lt;&gt;"",COUNTIF(Issues!$A$6:$A$505,$G241)=0),"Issue ID not found",IF(OR($H241="No",$I241="No",$J241="No"),"Some checks not done",""))))</f>
        <v/>
      </c>
      <c r="L241" s="38" t="str">
        <f aca="false">IF(OR($A241="",$B241=""),"",IF($A241=SUMPRODUCT(MAX(($B$6:$B$305=$B241)*$A$6:$A$305)),"Yes",""))</f>
        <v/>
      </c>
      <c r="M241" s="44" t="str">
        <f aca="false">IF($L241="Yes",$B241,"")</f>
        <v/>
      </c>
    </row>
    <row r="242" customFormat="false" ht="15" hidden="false" customHeight="true" outlineLevel="0" collapsed="false">
      <c r="A242" s="39"/>
      <c r="B242" s="35"/>
      <c r="C242" s="43"/>
      <c r="D242" s="35"/>
      <c r="E242" s="40"/>
      <c r="F242" s="35"/>
      <c r="G242" s="35"/>
      <c r="H242" s="35"/>
      <c r="I242" s="35"/>
      <c r="J242" s="35"/>
      <c r="K242" s="42" t="str">
        <f aca="false">IF(COUNTA($A242:$J242)=0,"",IF(OR($A242="",$B242="",$C242="",$D242="",$E242=""),"Fill in the starred columns",IF(AND($G242&lt;&gt;"",COUNTIF(Issues!$A$6:$A$505,$G242)=0),"Issue ID not found",IF(OR($H242="No",$I242="No",$J242="No"),"Some checks not done",""))))</f>
        <v/>
      </c>
      <c r="L242" s="38" t="str">
        <f aca="false">IF(OR($A242="",$B242=""),"",IF($A242=SUMPRODUCT(MAX(($B$6:$B$305=$B242)*$A$6:$A$305)),"Yes",""))</f>
        <v/>
      </c>
      <c r="M242" s="44" t="str">
        <f aca="false">IF($L242="Yes",$B242,"")</f>
        <v/>
      </c>
    </row>
    <row r="243" customFormat="false" ht="15" hidden="false" customHeight="true" outlineLevel="0" collapsed="false">
      <c r="A243" s="39"/>
      <c r="B243" s="35"/>
      <c r="C243" s="43"/>
      <c r="D243" s="35"/>
      <c r="E243" s="40"/>
      <c r="F243" s="35"/>
      <c r="G243" s="35"/>
      <c r="H243" s="35"/>
      <c r="I243" s="35"/>
      <c r="J243" s="35"/>
      <c r="K243" s="42" t="str">
        <f aca="false">IF(COUNTA($A243:$J243)=0,"",IF(OR($A243="",$B243="",$C243="",$D243="",$E243=""),"Fill in the starred columns",IF(AND($G243&lt;&gt;"",COUNTIF(Issues!$A$6:$A$505,$G243)=0),"Issue ID not found",IF(OR($H243="No",$I243="No",$J243="No"),"Some checks not done",""))))</f>
        <v/>
      </c>
      <c r="L243" s="38" t="str">
        <f aca="false">IF(OR($A243="",$B243=""),"",IF($A243=SUMPRODUCT(MAX(($B$6:$B$305=$B243)*$A$6:$A$305)),"Yes",""))</f>
        <v/>
      </c>
      <c r="M243" s="44" t="str">
        <f aca="false">IF($L243="Yes",$B243,"")</f>
        <v/>
      </c>
    </row>
    <row r="244" customFormat="false" ht="15" hidden="false" customHeight="true" outlineLevel="0" collapsed="false">
      <c r="A244" s="39"/>
      <c r="B244" s="35"/>
      <c r="C244" s="43"/>
      <c r="D244" s="35"/>
      <c r="E244" s="40"/>
      <c r="F244" s="35"/>
      <c r="G244" s="35"/>
      <c r="H244" s="35"/>
      <c r="I244" s="35"/>
      <c r="J244" s="35"/>
      <c r="K244" s="42" t="str">
        <f aca="false">IF(COUNTA($A244:$J244)=0,"",IF(OR($A244="",$B244="",$C244="",$D244="",$E244=""),"Fill in the starred columns",IF(AND($G244&lt;&gt;"",COUNTIF(Issues!$A$6:$A$505,$G244)=0),"Issue ID not found",IF(OR($H244="No",$I244="No",$J244="No"),"Some checks not done",""))))</f>
        <v/>
      </c>
      <c r="L244" s="38" t="str">
        <f aca="false">IF(OR($A244="",$B244=""),"",IF($A244=SUMPRODUCT(MAX(($B$6:$B$305=$B244)*$A$6:$A$305)),"Yes",""))</f>
        <v/>
      </c>
      <c r="M244" s="44" t="str">
        <f aca="false">IF($L244="Yes",$B244,"")</f>
        <v/>
      </c>
    </row>
    <row r="245" customFormat="false" ht="15" hidden="false" customHeight="true" outlineLevel="0" collapsed="false">
      <c r="A245" s="39"/>
      <c r="B245" s="35"/>
      <c r="C245" s="43"/>
      <c r="D245" s="35"/>
      <c r="E245" s="40"/>
      <c r="F245" s="35"/>
      <c r="G245" s="35"/>
      <c r="H245" s="35"/>
      <c r="I245" s="35"/>
      <c r="J245" s="35"/>
      <c r="K245" s="42" t="str">
        <f aca="false">IF(COUNTA($A245:$J245)=0,"",IF(OR($A245="",$B245="",$C245="",$D245="",$E245=""),"Fill in the starred columns",IF(AND($G245&lt;&gt;"",COUNTIF(Issues!$A$6:$A$505,$G245)=0),"Issue ID not found",IF(OR($H245="No",$I245="No",$J245="No"),"Some checks not done",""))))</f>
        <v/>
      </c>
      <c r="L245" s="38" t="str">
        <f aca="false">IF(OR($A245="",$B245=""),"",IF($A245=SUMPRODUCT(MAX(($B$6:$B$305=$B245)*$A$6:$A$305)),"Yes",""))</f>
        <v/>
      </c>
      <c r="M245" s="44" t="str">
        <f aca="false">IF($L245="Yes",$B245,"")</f>
        <v/>
      </c>
    </row>
    <row r="246" customFormat="false" ht="15" hidden="false" customHeight="true" outlineLevel="0" collapsed="false">
      <c r="A246" s="39"/>
      <c r="B246" s="35"/>
      <c r="C246" s="43"/>
      <c r="D246" s="35"/>
      <c r="E246" s="40"/>
      <c r="F246" s="35"/>
      <c r="G246" s="35"/>
      <c r="H246" s="35"/>
      <c r="I246" s="35"/>
      <c r="J246" s="35"/>
      <c r="K246" s="42" t="str">
        <f aca="false">IF(COUNTA($A246:$J246)=0,"",IF(OR($A246="",$B246="",$C246="",$D246="",$E246=""),"Fill in the starred columns",IF(AND($G246&lt;&gt;"",COUNTIF(Issues!$A$6:$A$505,$G246)=0),"Issue ID not found",IF(OR($H246="No",$I246="No",$J246="No"),"Some checks not done",""))))</f>
        <v/>
      </c>
      <c r="L246" s="38" t="str">
        <f aca="false">IF(OR($A246="",$B246=""),"",IF($A246=SUMPRODUCT(MAX(($B$6:$B$305=$B246)*$A$6:$A$305)),"Yes",""))</f>
        <v/>
      </c>
      <c r="M246" s="44" t="str">
        <f aca="false">IF($L246="Yes",$B246,"")</f>
        <v/>
      </c>
    </row>
    <row r="247" customFormat="false" ht="15" hidden="false" customHeight="true" outlineLevel="0" collapsed="false">
      <c r="A247" s="39"/>
      <c r="B247" s="35"/>
      <c r="C247" s="43"/>
      <c r="D247" s="35"/>
      <c r="E247" s="40"/>
      <c r="F247" s="35"/>
      <c r="G247" s="35"/>
      <c r="H247" s="35"/>
      <c r="I247" s="35"/>
      <c r="J247" s="35"/>
      <c r="K247" s="42" t="str">
        <f aca="false">IF(COUNTA($A247:$J247)=0,"",IF(OR($A247="",$B247="",$C247="",$D247="",$E247=""),"Fill in the starred columns",IF(AND($G247&lt;&gt;"",COUNTIF(Issues!$A$6:$A$505,$G247)=0),"Issue ID not found",IF(OR($H247="No",$I247="No",$J247="No"),"Some checks not done",""))))</f>
        <v/>
      </c>
      <c r="L247" s="38" t="str">
        <f aca="false">IF(OR($A247="",$B247=""),"",IF($A247=SUMPRODUCT(MAX(($B$6:$B$305=$B247)*$A$6:$A$305)),"Yes",""))</f>
        <v/>
      </c>
      <c r="M247" s="44" t="str">
        <f aca="false">IF($L247="Yes",$B247,"")</f>
        <v/>
      </c>
    </row>
    <row r="248" customFormat="false" ht="15" hidden="false" customHeight="true" outlineLevel="0" collapsed="false">
      <c r="A248" s="39"/>
      <c r="B248" s="35"/>
      <c r="C248" s="43"/>
      <c r="D248" s="35"/>
      <c r="E248" s="40"/>
      <c r="F248" s="35"/>
      <c r="G248" s="35"/>
      <c r="H248" s="35"/>
      <c r="I248" s="35"/>
      <c r="J248" s="35"/>
      <c r="K248" s="42" t="str">
        <f aca="false">IF(COUNTA($A248:$J248)=0,"",IF(OR($A248="",$B248="",$C248="",$D248="",$E248=""),"Fill in the starred columns",IF(AND($G248&lt;&gt;"",COUNTIF(Issues!$A$6:$A$505,$G248)=0),"Issue ID not found",IF(OR($H248="No",$I248="No",$J248="No"),"Some checks not done",""))))</f>
        <v/>
      </c>
      <c r="L248" s="38" t="str">
        <f aca="false">IF(OR($A248="",$B248=""),"",IF($A248=SUMPRODUCT(MAX(($B$6:$B$305=$B248)*$A$6:$A$305)),"Yes",""))</f>
        <v/>
      </c>
      <c r="M248" s="44" t="str">
        <f aca="false">IF($L248="Yes",$B248,"")</f>
        <v/>
      </c>
    </row>
    <row r="249" customFormat="false" ht="15" hidden="false" customHeight="true" outlineLevel="0" collapsed="false">
      <c r="A249" s="39"/>
      <c r="B249" s="35"/>
      <c r="C249" s="43"/>
      <c r="D249" s="35"/>
      <c r="E249" s="40"/>
      <c r="F249" s="35"/>
      <c r="G249" s="35"/>
      <c r="H249" s="35"/>
      <c r="I249" s="35"/>
      <c r="J249" s="35"/>
      <c r="K249" s="42" t="str">
        <f aca="false">IF(COUNTA($A249:$J249)=0,"",IF(OR($A249="",$B249="",$C249="",$D249="",$E249=""),"Fill in the starred columns",IF(AND($G249&lt;&gt;"",COUNTIF(Issues!$A$6:$A$505,$G249)=0),"Issue ID not found",IF(OR($H249="No",$I249="No",$J249="No"),"Some checks not done",""))))</f>
        <v/>
      </c>
      <c r="L249" s="38" t="str">
        <f aca="false">IF(OR($A249="",$B249=""),"",IF($A249=SUMPRODUCT(MAX(($B$6:$B$305=$B249)*$A$6:$A$305)),"Yes",""))</f>
        <v/>
      </c>
      <c r="M249" s="44" t="str">
        <f aca="false">IF($L249="Yes",$B249,"")</f>
        <v/>
      </c>
    </row>
    <row r="250" customFormat="false" ht="15" hidden="false" customHeight="true" outlineLevel="0" collapsed="false">
      <c r="A250" s="39"/>
      <c r="B250" s="35"/>
      <c r="C250" s="43"/>
      <c r="D250" s="35"/>
      <c r="E250" s="40"/>
      <c r="F250" s="35"/>
      <c r="G250" s="35"/>
      <c r="H250" s="35"/>
      <c r="I250" s="35"/>
      <c r="J250" s="35"/>
      <c r="K250" s="42" t="str">
        <f aca="false">IF(COUNTA($A250:$J250)=0,"",IF(OR($A250="",$B250="",$C250="",$D250="",$E250=""),"Fill in the starred columns",IF(AND($G250&lt;&gt;"",COUNTIF(Issues!$A$6:$A$505,$G250)=0),"Issue ID not found",IF(OR($H250="No",$I250="No",$J250="No"),"Some checks not done",""))))</f>
        <v/>
      </c>
      <c r="L250" s="38" t="str">
        <f aca="false">IF(OR($A250="",$B250=""),"",IF($A250=SUMPRODUCT(MAX(($B$6:$B$305=$B250)*$A$6:$A$305)),"Yes",""))</f>
        <v/>
      </c>
      <c r="M250" s="44" t="str">
        <f aca="false">IF($L250="Yes",$B250,"")</f>
        <v/>
      </c>
    </row>
    <row r="251" customFormat="false" ht="15" hidden="false" customHeight="true" outlineLevel="0" collapsed="false">
      <c r="A251" s="39"/>
      <c r="B251" s="35"/>
      <c r="C251" s="43"/>
      <c r="D251" s="35"/>
      <c r="E251" s="40"/>
      <c r="F251" s="35"/>
      <c r="G251" s="35"/>
      <c r="H251" s="35"/>
      <c r="I251" s="35"/>
      <c r="J251" s="35"/>
      <c r="K251" s="42" t="str">
        <f aca="false">IF(COUNTA($A251:$J251)=0,"",IF(OR($A251="",$B251="",$C251="",$D251="",$E251=""),"Fill in the starred columns",IF(AND($G251&lt;&gt;"",COUNTIF(Issues!$A$6:$A$505,$G251)=0),"Issue ID not found",IF(OR($H251="No",$I251="No",$J251="No"),"Some checks not done",""))))</f>
        <v/>
      </c>
      <c r="L251" s="38" t="str">
        <f aca="false">IF(OR($A251="",$B251=""),"",IF($A251=SUMPRODUCT(MAX(($B$6:$B$305=$B251)*$A$6:$A$305)),"Yes",""))</f>
        <v/>
      </c>
      <c r="M251" s="44" t="str">
        <f aca="false">IF($L251="Yes",$B251,"")</f>
        <v/>
      </c>
    </row>
    <row r="252" customFormat="false" ht="15" hidden="false" customHeight="true" outlineLevel="0" collapsed="false">
      <c r="A252" s="39"/>
      <c r="B252" s="35"/>
      <c r="C252" s="43"/>
      <c r="D252" s="35"/>
      <c r="E252" s="40"/>
      <c r="F252" s="35"/>
      <c r="G252" s="35"/>
      <c r="H252" s="35"/>
      <c r="I252" s="35"/>
      <c r="J252" s="35"/>
      <c r="K252" s="42" t="str">
        <f aca="false">IF(COUNTA($A252:$J252)=0,"",IF(OR($A252="",$B252="",$C252="",$D252="",$E252=""),"Fill in the starred columns",IF(AND($G252&lt;&gt;"",COUNTIF(Issues!$A$6:$A$505,$G252)=0),"Issue ID not found",IF(OR($H252="No",$I252="No",$J252="No"),"Some checks not done",""))))</f>
        <v/>
      </c>
      <c r="L252" s="38" t="str">
        <f aca="false">IF(OR($A252="",$B252=""),"",IF($A252=SUMPRODUCT(MAX(($B$6:$B$305=$B252)*$A$6:$A$305)),"Yes",""))</f>
        <v/>
      </c>
      <c r="M252" s="44" t="str">
        <f aca="false">IF($L252="Yes",$B252,"")</f>
        <v/>
      </c>
    </row>
    <row r="253" customFormat="false" ht="15" hidden="false" customHeight="true" outlineLevel="0" collapsed="false">
      <c r="A253" s="39"/>
      <c r="B253" s="35"/>
      <c r="C253" s="43"/>
      <c r="D253" s="35"/>
      <c r="E253" s="40"/>
      <c r="F253" s="35"/>
      <c r="G253" s="35"/>
      <c r="H253" s="35"/>
      <c r="I253" s="35"/>
      <c r="J253" s="35"/>
      <c r="K253" s="42" t="str">
        <f aca="false">IF(COUNTA($A253:$J253)=0,"",IF(OR($A253="",$B253="",$C253="",$D253="",$E253=""),"Fill in the starred columns",IF(AND($G253&lt;&gt;"",COUNTIF(Issues!$A$6:$A$505,$G253)=0),"Issue ID not found",IF(OR($H253="No",$I253="No",$J253="No"),"Some checks not done",""))))</f>
        <v/>
      </c>
      <c r="L253" s="38" t="str">
        <f aca="false">IF(OR($A253="",$B253=""),"",IF($A253=SUMPRODUCT(MAX(($B$6:$B$305=$B253)*$A$6:$A$305)),"Yes",""))</f>
        <v/>
      </c>
      <c r="M253" s="44" t="str">
        <f aca="false">IF($L253="Yes",$B253,"")</f>
        <v/>
      </c>
    </row>
    <row r="254" customFormat="false" ht="15" hidden="false" customHeight="true" outlineLevel="0" collapsed="false">
      <c r="A254" s="39"/>
      <c r="B254" s="35"/>
      <c r="C254" s="43"/>
      <c r="D254" s="35"/>
      <c r="E254" s="40"/>
      <c r="F254" s="35"/>
      <c r="G254" s="35"/>
      <c r="H254" s="35"/>
      <c r="I254" s="35"/>
      <c r="J254" s="35"/>
      <c r="K254" s="42" t="str">
        <f aca="false">IF(COUNTA($A254:$J254)=0,"",IF(OR($A254="",$B254="",$C254="",$D254="",$E254=""),"Fill in the starred columns",IF(AND($G254&lt;&gt;"",COUNTIF(Issues!$A$6:$A$505,$G254)=0),"Issue ID not found",IF(OR($H254="No",$I254="No",$J254="No"),"Some checks not done",""))))</f>
        <v/>
      </c>
      <c r="L254" s="38" t="str">
        <f aca="false">IF(OR($A254="",$B254=""),"",IF($A254=SUMPRODUCT(MAX(($B$6:$B$305=$B254)*$A$6:$A$305)),"Yes",""))</f>
        <v/>
      </c>
      <c r="M254" s="44" t="str">
        <f aca="false">IF($L254="Yes",$B254,"")</f>
        <v/>
      </c>
    </row>
    <row r="255" customFormat="false" ht="15" hidden="false" customHeight="true" outlineLevel="0" collapsed="false">
      <c r="A255" s="39"/>
      <c r="B255" s="35"/>
      <c r="C255" s="43"/>
      <c r="D255" s="35"/>
      <c r="E255" s="40"/>
      <c r="F255" s="35"/>
      <c r="G255" s="35"/>
      <c r="H255" s="35"/>
      <c r="I255" s="35"/>
      <c r="J255" s="35"/>
      <c r="K255" s="42" t="str">
        <f aca="false">IF(COUNTA($A255:$J255)=0,"",IF(OR($A255="",$B255="",$C255="",$D255="",$E255=""),"Fill in the starred columns",IF(AND($G255&lt;&gt;"",COUNTIF(Issues!$A$6:$A$505,$G255)=0),"Issue ID not found",IF(OR($H255="No",$I255="No",$J255="No"),"Some checks not done",""))))</f>
        <v/>
      </c>
      <c r="L255" s="38" t="str">
        <f aca="false">IF(OR($A255="",$B255=""),"",IF($A255=SUMPRODUCT(MAX(($B$6:$B$305=$B255)*$A$6:$A$305)),"Yes",""))</f>
        <v/>
      </c>
      <c r="M255" s="44" t="str">
        <f aca="false">IF($L255="Yes",$B255,"")</f>
        <v/>
      </c>
    </row>
    <row r="256" customFormat="false" ht="15" hidden="false" customHeight="true" outlineLevel="0" collapsed="false">
      <c r="A256" s="39"/>
      <c r="B256" s="35"/>
      <c r="C256" s="43"/>
      <c r="D256" s="35"/>
      <c r="E256" s="40"/>
      <c r="F256" s="35"/>
      <c r="G256" s="35"/>
      <c r="H256" s="35"/>
      <c r="I256" s="35"/>
      <c r="J256" s="35"/>
      <c r="K256" s="42" t="str">
        <f aca="false">IF(COUNTA($A256:$J256)=0,"",IF(OR($A256="",$B256="",$C256="",$D256="",$E256=""),"Fill in the starred columns",IF(AND($G256&lt;&gt;"",COUNTIF(Issues!$A$6:$A$505,$G256)=0),"Issue ID not found",IF(OR($H256="No",$I256="No",$J256="No"),"Some checks not done",""))))</f>
        <v/>
      </c>
      <c r="L256" s="38" t="str">
        <f aca="false">IF(OR($A256="",$B256=""),"",IF($A256=SUMPRODUCT(MAX(($B$6:$B$305=$B256)*$A$6:$A$305)),"Yes",""))</f>
        <v/>
      </c>
      <c r="M256" s="44" t="str">
        <f aca="false">IF($L256="Yes",$B256,"")</f>
        <v/>
      </c>
    </row>
    <row r="257" customFormat="false" ht="15" hidden="false" customHeight="true" outlineLevel="0" collapsed="false">
      <c r="A257" s="39"/>
      <c r="B257" s="35"/>
      <c r="C257" s="43"/>
      <c r="D257" s="35"/>
      <c r="E257" s="40"/>
      <c r="F257" s="35"/>
      <c r="G257" s="35"/>
      <c r="H257" s="35"/>
      <c r="I257" s="35"/>
      <c r="J257" s="35"/>
      <c r="K257" s="42" t="str">
        <f aca="false">IF(COUNTA($A257:$J257)=0,"",IF(OR($A257="",$B257="",$C257="",$D257="",$E257=""),"Fill in the starred columns",IF(AND($G257&lt;&gt;"",COUNTIF(Issues!$A$6:$A$505,$G257)=0),"Issue ID not found",IF(OR($H257="No",$I257="No",$J257="No"),"Some checks not done",""))))</f>
        <v/>
      </c>
      <c r="L257" s="38" t="str">
        <f aca="false">IF(OR($A257="",$B257=""),"",IF($A257=SUMPRODUCT(MAX(($B$6:$B$305=$B257)*$A$6:$A$305)),"Yes",""))</f>
        <v/>
      </c>
      <c r="M257" s="44" t="str">
        <f aca="false">IF($L257="Yes",$B257,"")</f>
        <v/>
      </c>
    </row>
    <row r="258" customFormat="false" ht="15" hidden="false" customHeight="true" outlineLevel="0" collapsed="false">
      <c r="A258" s="39"/>
      <c r="B258" s="35"/>
      <c r="C258" s="43"/>
      <c r="D258" s="35"/>
      <c r="E258" s="40"/>
      <c r="F258" s="35"/>
      <c r="G258" s="35"/>
      <c r="H258" s="35"/>
      <c r="I258" s="35"/>
      <c r="J258" s="35"/>
      <c r="K258" s="42" t="str">
        <f aca="false">IF(COUNTA($A258:$J258)=0,"",IF(OR($A258="",$B258="",$C258="",$D258="",$E258=""),"Fill in the starred columns",IF(AND($G258&lt;&gt;"",COUNTIF(Issues!$A$6:$A$505,$G258)=0),"Issue ID not found",IF(OR($H258="No",$I258="No",$J258="No"),"Some checks not done",""))))</f>
        <v/>
      </c>
      <c r="L258" s="38" t="str">
        <f aca="false">IF(OR($A258="",$B258=""),"",IF($A258=SUMPRODUCT(MAX(($B$6:$B$305=$B258)*$A$6:$A$305)),"Yes",""))</f>
        <v/>
      </c>
      <c r="M258" s="44" t="str">
        <f aca="false">IF($L258="Yes",$B258,"")</f>
        <v/>
      </c>
    </row>
    <row r="259" customFormat="false" ht="15" hidden="false" customHeight="true" outlineLevel="0" collapsed="false">
      <c r="A259" s="39"/>
      <c r="B259" s="35"/>
      <c r="C259" s="43"/>
      <c r="D259" s="35"/>
      <c r="E259" s="40"/>
      <c r="F259" s="35"/>
      <c r="G259" s="35"/>
      <c r="H259" s="35"/>
      <c r="I259" s="35"/>
      <c r="J259" s="35"/>
      <c r="K259" s="42" t="str">
        <f aca="false">IF(COUNTA($A259:$J259)=0,"",IF(OR($A259="",$B259="",$C259="",$D259="",$E259=""),"Fill in the starred columns",IF(AND($G259&lt;&gt;"",COUNTIF(Issues!$A$6:$A$505,$G259)=0),"Issue ID not found",IF(OR($H259="No",$I259="No",$J259="No"),"Some checks not done",""))))</f>
        <v/>
      </c>
      <c r="L259" s="38" t="str">
        <f aca="false">IF(OR($A259="",$B259=""),"",IF($A259=SUMPRODUCT(MAX(($B$6:$B$305=$B259)*$A$6:$A$305)),"Yes",""))</f>
        <v/>
      </c>
      <c r="M259" s="44" t="str">
        <f aca="false">IF($L259="Yes",$B259,"")</f>
        <v/>
      </c>
    </row>
    <row r="260" customFormat="false" ht="15" hidden="false" customHeight="true" outlineLevel="0" collapsed="false">
      <c r="A260" s="39"/>
      <c r="B260" s="35"/>
      <c r="C260" s="43"/>
      <c r="D260" s="35"/>
      <c r="E260" s="40"/>
      <c r="F260" s="35"/>
      <c r="G260" s="35"/>
      <c r="H260" s="35"/>
      <c r="I260" s="35"/>
      <c r="J260" s="35"/>
      <c r="K260" s="42" t="str">
        <f aca="false">IF(COUNTA($A260:$J260)=0,"",IF(OR($A260="",$B260="",$C260="",$D260="",$E260=""),"Fill in the starred columns",IF(AND($G260&lt;&gt;"",COUNTIF(Issues!$A$6:$A$505,$G260)=0),"Issue ID not found",IF(OR($H260="No",$I260="No",$J260="No"),"Some checks not done",""))))</f>
        <v/>
      </c>
      <c r="L260" s="38" t="str">
        <f aca="false">IF(OR($A260="",$B260=""),"",IF($A260=SUMPRODUCT(MAX(($B$6:$B$305=$B260)*$A$6:$A$305)),"Yes",""))</f>
        <v/>
      </c>
      <c r="M260" s="44" t="str">
        <f aca="false">IF($L260="Yes",$B260,"")</f>
        <v/>
      </c>
    </row>
    <row r="261" customFormat="false" ht="15" hidden="false" customHeight="true" outlineLevel="0" collapsed="false">
      <c r="A261" s="39"/>
      <c r="B261" s="35"/>
      <c r="C261" s="43"/>
      <c r="D261" s="35"/>
      <c r="E261" s="40"/>
      <c r="F261" s="35"/>
      <c r="G261" s="35"/>
      <c r="H261" s="35"/>
      <c r="I261" s="35"/>
      <c r="J261" s="35"/>
      <c r="K261" s="42" t="str">
        <f aca="false">IF(COUNTA($A261:$J261)=0,"",IF(OR($A261="",$B261="",$C261="",$D261="",$E261=""),"Fill in the starred columns",IF(AND($G261&lt;&gt;"",COUNTIF(Issues!$A$6:$A$505,$G261)=0),"Issue ID not found",IF(OR($H261="No",$I261="No",$J261="No"),"Some checks not done",""))))</f>
        <v/>
      </c>
      <c r="L261" s="38" t="str">
        <f aca="false">IF(OR($A261="",$B261=""),"",IF($A261=SUMPRODUCT(MAX(($B$6:$B$305=$B261)*$A$6:$A$305)),"Yes",""))</f>
        <v/>
      </c>
      <c r="M261" s="44" t="str">
        <f aca="false">IF($L261="Yes",$B261,"")</f>
        <v/>
      </c>
    </row>
    <row r="262" customFormat="false" ht="15" hidden="false" customHeight="true" outlineLevel="0" collapsed="false">
      <c r="A262" s="39"/>
      <c r="B262" s="35"/>
      <c r="C262" s="43"/>
      <c r="D262" s="35"/>
      <c r="E262" s="40"/>
      <c r="F262" s="35"/>
      <c r="G262" s="35"/>
      <c r="H262" s="35"/>
      <c r="I262" s="35"/>
      <c r="J262" s="35"/>
      <c r="K262" s="42" t="str">
        <f aca="false">IF(COUNTA($A262:$J262)=0,"",IF(OR($A262="",$B262="",$C262="",$D262="",$E262=""),"Fill in the starred columns",IF(AND($G262&lt;&gt;"",COUNTIF(Issues!$A$6:$A$505,$G262)=0),"Issue ID not found",IF(OR($H262="No",$I262="No",$J262="No"),"Some checks not done",""))))</f>
        <v/>
      </c>
      <c r="L262" s="38" t="str">
        <f aca="false">IF(OR($A262="",$B262=""),"",IF($A262=SUMPRODUCT(MAX(($B$6:$B$305=$B262)*$A$6:$A$305)),"Yes",""))</f>
        <v/>
      </c>
      <c r="M262" s="44" t="str">
        <f aca="false">IF($L262="Yes",$B262,"")</f>
        <v/>
      </c>
    </row>
    <row r="263" customFormat="false" ht="15" hidden="false" customHeight="true" outlineLevel="0" collapsed="false">
      <c r="A263" s="39"/>
      <c r="B263" s="35"/>
      <c r="C263" s="43"/>
      <c r="D263" s="35"/>
      <c r="E263" s="40"/>
      <c r="F263" s="35"/>
      <c r="G263" s="35"/>
      <c r="H263" s="35"/>
      <c r="I263" s="35"/>
      <c r="J263" s="35"/>
      <c r="K263" s="42" t="str">
        <f aca="false">IF(COUNTA($A263:$J263)=0,"",IF(OR($A263="",$B263="",$C263="",$D263="",$E263=""),"Fill in the starred columns",IF(AND($G263&lt;&gt;"",COUNTIF(Issues!$A$6:$A$505,$G263)=0),"Issue ID not found",IF(OR($H263="No",$I263="No",$J263="No"),"Some checks not done",""))))</f>
        <v/>
      </c>
      <c r="L263" s="38" t="str">
        <f aca="false">IF(OR($A263="",$B263=""),"",IF($A263=SUMPRODUCT(MAX(($B$6:$B$305=$B263)*$A$6:$A$305)),"Yes",""))</f>
        <v/>
      </c>
      <c r="M263" s="44" t="str">
        <f aca="false">IF($L263="Yes",$B263,"")</f>
        <v/>
      </c>
    </row>
    <row r="264" customFormat="false" ht="15" hidden="false" customHeight="true" outlineLevel="0" collapsed="false">
      <c r="A264" s="39"/>
      <c r="B264" s="35"/>
      <c r="C264" s="43"/>
      <c r="D264" s="35"/>
      <c r="E264" s="40"/>
      <c r="F264" s="35"/>
      <c r="G264" s="35"/>
      <c r="H264" s="35"/>
      <c r="I264" s="35"/>
      <c r="J264" s="35"/>
      <c r="K264" s="42" t="str">
        <f aca="false">IF(COUNTA($A264:$J264)=0,"",IF(OR($A264="",$B264="",$C264="",$D264="",$E264=""),"Fill in the starred columns",IF(AND($G264&lt;&gt;"",COUNTIF(Issues!$A$6:$A$505,$G264)=0),"Issue ID not found",IF(OR($H264="No",$I264="No",$J264="No"),"Some checks not done",""))))</f>
        <v/>
      </c>
      <c r="L264" s="38" t="str">
        <f aca="false">IF(OR($A264="",$B264=""),"",IF($A264=SUMPRODUCT(MAX(($B$6:$B$305=$B264)*$A$6:$A$305)),"Yes",""))</f>
        <v/>
      </c>
      <c r="M264" s="44" t="str">
        <f aca="false">IF($L264="Yes",$B264,"")</f>
        <v/>
      </c>
    </row>
    <row r="265" customFormat="false" ht="15" hidden="false" customHeight="true" outlineLevel="0" collapsed="false">
      <c r="A265" s="39"/>
      <c r="B265" s="35"/>
      <c r="C265" s="43"/>
      <c r="D265" s="35"/>
      <c r="E265" s="40"/>
      <c r="F265" s="35"/>
      <c r="G265" s="35"/>
      <c r="H265" s="35"/>
      <c r="I265" s="35"/>
      <c r="J265" s="35"/>
      <c r="K265" s="42" t="str">
        <f aca="false">IF(COUNTA($A265:$J265)=0,"",IF(OR($A265="",$B265="",$C265="",$D265="",$E265=""),"Fill in the starred columns",IF(AND($G265&lt;&gt;"",COUNTIF(Issues!$A$6:$A$505,$G265)=0),"Issue ID not found",IF(OR($H265="No",$I265="No",$J265="No"),"Some checks not done",""))))</f>
        <v/>
      </c>
      <c r="L265" s="38" t="str">
        <f aca="false">IF(OR($A265="",$B265=""),"",IF($A265=SUMPRODUCT(MAX(($B$6:$B$305=$B265)*$A$6:$A$305)),"Yes",""))</f>
        <v/>
      </c>
      <c r="M265" s="44" t="str">
        <f aca="false">IF($L265="Yes",$B265,"")</f>
        <v/>
      </c>
    </row>
    <row r="266" customFormat="false" ht="15" hidden="false" customHeight="true" outlineLevel="0" collapsed="false">
      <c r="A266" s="39"/>
      <c r="B266" s="35"/>
      <c r="C266" s="43"/>
      <c r="D266" s="35"/>
      <c r="E266" s="40"/>
      <c r="F266" s="35"/>
      <c r="G266" s="35"/>
      <c r="H266" s="35"/>
      <c r="I266" s="35"/>
      <c r="J266" s="35"/>
      <c r="K266" s="42" t="str">
        <f aca="false">IF(COUNTA($A266:$J266)=0,"",IF(OR($A266="",$B266="",$C266="",$D266="",$E266=""),"Fill in the starred columns",IF(AND($G266&lt;&gt;"",COUNTIF(Issues!$A$6:$A$505,$G266)=0),"Issue ID not found",IF(OR($H266="No",$I266="No",$J266="No"),"Some checks not done",""))))</f>
        <v/>
      </c>
      <c r="L266" s="38" t="str">
        <f aca="false">IF(OR($A266="",$B266=""),"",IF($A266=SUMPRODUCT(MAX(($B$6:$B$305=$B266)*$A$6:$A$305)),"Yes",""))</f>
        <v/>
      </c>
      <c r="M266" s="44" t="str">
        <f aca="false">IF($L266="Yes",$B266,"")</f>
        <v/>
      </c>
    </row>
    <row r="267" customFormat="false" ht="15" hidden="false" customHeight="true" outlineLevel="0" collapsed="false">
      <c r="A267" s="39"/>
      <c r="B267" s="35"/>
      <c r="C267" s="43"/>
      <c r="D267" s="35"/>
      <c r="E267" s="40"/>
      <c r="F267" s="35"/>
      <c r="G267" s="35"/>
      <c r="H267" s="35"/>
      <c r="I267" s="35"/>
      <c r="J267" s="35"/>
      <c r="K267" s="42" t="str">
        <f aca="false">IF(COUNTA($A267:$J267)=0,"",IF(OR($A267="",$B267="",$C267="",$D267="",$E267=""),"Fill in the starred columns",IF(AND($G267&lt;&gt;"",COUNTIF(Issues!$A$6:$A$505,$G267)=0),"Issue ID not found",IF(OR($H267="No",$I267="No",$J267="No"),"Some checks not done",""))))</f>
        <v/>
      </c>
      <c r="L267" s="38" t="str">
        <f aca="false">IF(OR($A267="",$B267=""),"",IF($A267=SUMPRODUCT(MAX(($B$6:$B$305=$B267)*$A$6:$A$305)),"Yes",""))</f>
        <v/>
      </c>
      <c r="M267" s="44" t="str">
        <f aca="false">IF($L267="Yes",$B267,"")</f>
        <v/>
      </c>
    </row>
    <row r="268" customFormat="false" ht="15" hidden="false" customHeight="true" outlineLevel="0" collapsed="false">
      <c r="A268" s="39"/>
      <c r="B268" s="35"/>
      <c r="C268" s="43"/>
      <c r="D268" s="35"/>
      <c r="E268" s="40"/>
      <c r="F268" s="35"/>
      <c r="G268" s="35"/>
      <c r="H268" s="35"/>
      <c r="I268" s="35"/>
      <c r="J268" s="35"/>
      <c r="K268" s="42" t="str">
        <f aca="false">IF(COUNTA($A268:$J268)=0,"",IF(OR($A268="",$B268="",$C268="",$D268="",$E268=""),"Fill in the starred columns",IF(AND($G268&lt;&gt;"",COUNTIF(Issues!$A$6:$A$505,$G268)=0),"Issue ID not found",IF(OR($H268="No",$I268="No",$J268="No"),"Some checks not done",""))))</f>
        <v/>
      </c>
      <c r="L268" s="38" t="str">
        <f aca="false">IF(OR($A268="",$B268=""),"",IF($A268=SUMPRODUCT(MAX(($B$6:$B$305=$B268)*$A$6:$A$305)),"Yes",""))</f>
        <v/>
      </c>
      <c r="M268" s="44" t="str">
        <f aca="false">IF($L268="Yes",$B268,"")</f>
        <v/>
      </c>
    </row>
    <row r="269" customFormat="false" ht="15" hidden="false" customHeight="true" outlineLevel="0" collapsed="false">
      <c r="A269" s="39"/>
      <c r="B269" s="35"/>
      <c r="C269" s="43"/>
      <c r="D269" s="35"/>
      <c r="E269" s="40"/>
      <c r="F269" s="35"/>
      <c r="G269" s="35"/>
      <c r="H269" s="35"/>
      <c r="I269" s="35"/>
      <c r="J269" s="35"/>
      <c r="K269" s="42" t="str">
        <f aca="false">IF(COUNTA($A269:$J269)=0,"",IF(OR($A269="",$B269="",$C269="",$D269="",$E269=""),"Fill in the starred columns",IF(AND($G269&lt;&gt;"",COUNTIF(Issues!$A$6:$A$505,$G269)=0),"Issue ID not found",IF(OR($H269="No",$I269="No",$J269="No"),"Some checks not done",""))))</f>
        <v/>
      </c>
      <c r="L269" s="38" t="str">
        <f aca="false">IF(OR($A269="",$B269=""),"",IF($A269=SUMPRODUCT(MAX(($B$6:$B$305=$B269)*$A$6:$A$305)),"Yes",""))</f>
        <v/>
      </c>
      <c r="M269" s="44" t="str">
        <f aca="false">IF($L269="Yes",$B269,"")</f>
        <v/>
      </c>
    </row>
    <row r="270" customFormat="false" ht="15" hidden="false" customHeight="true" outlineLevel="0" collapsed="false">
      <c r="A270" s="39"/>
      <c r="B270" s="35"/>
      <c r="C270" s="43"/>
      <c r="D270" s="35"/>
      <c r="E270" s="40"/>
      <c r="F270" s="35"/>
      <c r="G270" s="35"/>
      <c r="H270" s="35"/>
      <c r="I270" s="35"/>
      <c r="J270" s="35"/>
      <c r="K270" s="42" t="str">
        <f aca="false">IF(COUNTA($A270:$J270)=0,"",IF(OR($A270="",$B270="",$C270="",$D270="",$E270=""),"Fill in the starred columns",IF(AND($G270&lt;&gt;"",COUNTIF(Issues!$A$6:$A$505,$G270)=0),"Issue ID not found",IF(OR($H270="No",$I270="No",$J270="No"),"Some checks not done",""))))</f>
        <v/>
      </c>
      <c r="L270" s="38" t="str">
        <f aca="false">IF(OR($A270="",$B270=""),"",IF($A270=SUMPRODUCT(MAX(($B$6:$B$305=$B270)*$A$6:$A$305)),"Yes",""))</f>
        <v/>
      </c>
      <c r="M270" s="44" t="str">
        <f aca="false">IF($L270="Yes",$B270,"")</f>
        <v/>
      </c>
    </row>
    <row r="271" customFormat="false" ht="15" hidden="false" customHeight="true" outlineLevel="0" collapsed="false">
      <c r="A271" s="39"/>
      <c r="B271" s="35"/>
      <c r="C271" s="43"/>
      <c r="D271" s="35"/>
      <c r="E271" s="40"/>
      <c r="F271" s="35"/>
      <c r="G271" s="35"/>
      <c r="H271" s="35"/>
      <c r="I271" s="35"/>
      <c r="J271" s="35"/>
      <c r="K271" s="42" t="str">
        <f aca="false">IF(COUNTA($A271:$J271)=0,"",IF(OR($A271="",$B271="",$C271="",$D271="",$E271=""),"Fill in the starred columns",IF(AND($G271&lt;&gt;"",COUNTIF(Issues!$A$6:$A$505,$G271)=0),"Issue ID not found",IF(OR($H271="No",$I271="No",$J271="No"),"Some checks not done",""))))</f>
        <v/>
      </c>
      <c r="L271" s="38" t="str">
        <f aca="false">IF(OR($A271="",$B271=""),"",IF($A271=SUMPRODUCT(MAX(($B$6:$B$305=$B271)*$A$6:$A$305)),"Yes",""))</f>
        <v/>
      </c>
      <c r="M271" s="44" t="str">
        <f aca="false">IF($L271="Yes",$B271,"")</f>
        <v/>
      </c>
    </row>
    <row r="272" customFormat="false" ht="15" hidden="false" customHeight="true" outlineLevel="0" collapsed="false">
      <c r="A272" s="39"/>
      <c r="B272" s="35"/>
      <c r="C272" s="43"/>
      <c r="D272" s="35"/>
      <c r="E272" s="40"/>
      <c r="F272" s="35"/>
      <c r="G272" s="35"/>
      <c r="H272" s="35"/>
      <c r="I272" s="35"/>
      <c r="J272" s="35"/>
      <c r="K272" s="42" t="str">
        <f aca="false">IF(COUNTA($A272:$J272)=0,"",IF(OR($A272="",$B272="",$C272="",$D272="",$E272=""),"Fill in the starred columns",IF(AND($G272&lt;&gt;"",COUNTIF(Issues!$A$6:$A$505,$G272)=0),"Issue ID not found",IF(OR($H272="No",$I272="No",$J272="No"),"Some checks not done",""))))</f>
        <v/>
      </c>
      <c r="L272" s="38" t="str">
        <f aca="false">IF(OR($A272="",$B272=""),"",IF($A272=SUMPRODUCT(MAX(($B$6:$B$305=$B272)*$A$6:$A$305)),"Yes",""))</f>
        <v/>
      </c>
      <c r="M272" s="44" t="str">
        <f aca="false">IF($L272="Yes",$B272,"")</f>
        <v/>
      </c>
    </row>
    <row r="273" customFormat="false" ht="15" hidden="false" customHeight="true" outlineLevel="0" collapsed="false">
      <c r="A273" s="39"/>
      <c r="B273" s="35"/>
      <c r="C273" s="43"/>
      <c r="D273" s="35"/>
      <c r="E273" s="40"/>
      <c r="F273" s="35"/>
      <c r="G273" s="35"/>
      <c r="H273" s="35"/>
      <c r="I273" s="35"/>
      <c r="J273" s="35"/>
      <c r="K273" s="42" t="str">
        <f aca="false">IF(COUNTA($A273:$J273)=0,"",IF(OR($A273="",$B273="",$C273="",$D273="",$E273=""),"Fill in the starred columns",IF(AND($G273&lt;&gt;"",COUNTIF(Issues!$A$6:$A$505,$G273)=0),"Issue ID not found",IF(OR($H273="No",$I273="No",$J273="No"),"Some checks not done",""))))</f>
        <v/>
      </c>
      <c r="L273" s="38" t="str">
        <f aca="false">IF(OR($A273="",$B273=""),"",IF($A273=SUMPRODUCT(MAX(($B$6:$B$305=$B273)*$A$6:$A$305)),"Yes",""))</f>
        <v/>
      </c>
      <c r="M273" s="44" t="str">
        <f aca="false">IF($L273="Yes",$B273,"")</f>
        <v/>
      </c>
    </row>
    <row r="274" customFormat="false" ht="15" hidden="false" customHeight="true" outlineLevel="0" collapsed="false">
      <c r="A274" s="39"/>
      <c r="B274" s="35"/>
      <c r="C274" s="43"/>
      <c r="D274" s="35"/>
      <c r="E274" s="40"/>
      <c r="F274" s="35"/>
      <c r="G274" s="35"/>
      <c r="H274" s="35"/>
      <c r="I274" s="35"/>
      <c r="J274" s="35"/>
      <c r="K274" s="42" t="str">
        <f aca="false">IF(COUNTA($A274:$J274)=0,"",IF(OR($A274="",$B274="",$C274="",$D274="",$E274=""),"Fill in the starred columns",IF(AND($G274&lt;&gt;"",COUNTIF(Issues!$A$6:$A$505,$G274)=0),"Issue ID not found",IF(OR($H274="No",$I274="No",$J274="No"),"Some checks not done",""))))</f>
        <v/>
      </c>
      <c r="L274" s="38" t="str">
        <f aca="false">IF(OR($A274="",$B274=""),"",IF($A274=SUMPRODUCT(MAX(($B$6:$B$305=$B274)*$A$6:$A$305)),"Yes",""))</f>
        <v/>
      </c>
      <c r="M274" s="44" t="str">
        <f aca="false">IF($L274="Yes",$B274,"")</f>
        <v/>
      </c>
    </row>
    <row r="275" customFormat="false" ht="15" hidden="false" customHeight="true" outlineLevel="0" collapsed="false">
      <c r="A275" s="39"/>
      <c r="B275" s="35"/>
      <c r="C275" s="43"/>
      <c r="D275" s="35"/>
      <c r="E275" s="40"/>
      <c r="F275" s="35"/>
      <c r="G275" s="35"/>
      <c r="H275" s="35"/>
      <c r="I275" s="35"/>
      <c r="J275" s="35"/>
      <c r="K275" s="42" t="str">
        <f aca="false">IF(COUNTA($A275:$J275)=0,"",IF(OR($A275="",$B275="",$C275="",$D275="",$E275=""),"Fill in the starred columns",IF(AND($G275&lt;&gt;"",COUNTIF(Issues!$A$6:$A$505,$G275)=0),"Issue ID not found",IF(OR($H275="No",$I275="No",$J275="No"),"Some checks not done",""))))</f>
        <v/>
      </c>
      <c r="L275" s="38" t="str">
        <f aca="false">IF(OR($A275="",$B275=""),"",IF($A275=SUMPRODUCT(MAX(($B$6:$B$305=$B275)*$A$6:$A$305)),"Yes",""))</f>
        <v/>
      </c>
      <c r="M275" s="44" t="str">
        <f aca="false">IF($L275="Yes",$B275,"")</f>
        <v/>
      </c>
    </row>
    <row r="276" customFormat="false" ht="15" hidden="false" customHeight="true" outlineLevel="0" collapsed="false">
      <c r="A276" s="39"/>
      <c r="B276" s="35"/>
      <c r="C276" s="43"/>
      <c r="D276" s="35"/>
      <c r="E276" s="40"/>
      <c r="F276" s="35"/>
      <c r="G276" s="35"/>
      <c r="H276" s="35"/>
      <c r="I276" s="35"/>
      <c r="J276" s="35"/>
      <c r="K276" s="42" t="str">
        <f aca="false">IF(COUNTA($A276:$J276)=0,"",IF(OR($A276="",$B276="",$C276="",$D276="",$E276=""),"Fill in the starred columns",IF(AND($G276&lt;&gt;"",COUNTIF(Issues!$A$6:$A$505,$G276)=0),"Issue ID not found",IF(OR($H276="No",$I276="No",$J276="No"),"Some checks not done",""))))</f>
        <v/>
      </c>
      <c r="L276" s="38" t="str">
        <f aca="false">IF(OR($A276="",$B276=""),"",IF($A276=SUMPRODUCT(MAX(($B$6:$B$305=$B276)*$A$6:$A$305)),"Yes",""))</f>
        <v/>
      </c>
      <c r="M276" s="44" t="str">
        <f aca="false">IF($L276="Yes",$B276,"")</f>
        <v/>
      </c>
    </row>
    <row r="277" customFormat="false" ht="15" hidden="false" customHeight="true" outlineLevel="0" collapsed="false">
      <c r="A277" s="39"/>
      <c r="B277" s="35"/>
      <c r="C277" s="43"/>
      <c r="D277" s="35"/>
      <c r="E277" s="40"/>
      <c r="F277" s="35"/>
      <c r="G277" s="35"/>
      <c r="H277" s="35"/>
      <c r="I277" s="35"/>
      <c r="J277" s="35"/>
      <c r="K277" s="42" t="str">
        <f aca="false">IF(COUNTA($A277:$J277)=0,"",IF(OR($A277="",$B277="",$C277="",$D277="",$E277=""),"Fill in the starred columns",IF(AND($G277&lt;&gt;"",COUNTIF(Issues!$A$6:$A$505,$G277)=0),"Issue ID not found",IF(OR($H277="No",$I277="No",$J277="No"),"Some checks not done",""))))</f>
        <v/>
      </c>
      <c r="L277" s="38" t="str">
        <f aca="false">IF(OR($A277="",$B277=""),"",IF($A277=SUMPRODUCT(MAX(($B$6:$B$305=$B277)*$A$6:$A$305)),"Yes",""))</f>
        <v/>
      </c>
      <c r="M277" s="44" t="str">
        <f aca="false">IF($L277="Yes",$B277,"")</f>
        <v/>
      </c>
    </row>
    <row r="278" customFormat="false" ht="15" hidden="false" customHeight="true" outlineLevel="0" collapsed="false">
      <c r="A278" s="39"/>
      <c r="B278" s="35"/>
      <c r="C278" s="43"/>
      <c r="D278" s="35"/>
      <c r="E278" s="40"/>
      <c r="F278" s="35"/>
      <c r="G278" s="35"/>
      <c r="H278" s="35"/>
      <c r="I278" s="35"/>
      <c r="J278" s="35"/>
      <c r="K278" s="42" t="str">
        <f aca="false">IF(COUNTA($A278:$J278)=0,"",IF(OR($A278="",$B278="",$C278="",$D278="",$E278=""),"Fill in the starred columns",IF(AND($G278&lt;&gt;"",COUNTIF(Issues!$A$6:$A$505,$G278)=0),"Issue ID not found",IF(OR($H278="No",$I278="No",$J278="No"),"Some checks not done",""))))</f>
        <v/>
      </c>
      <c r="L278" s="38" t="str">
        <f aca="false">IF(OR($A278="",$B278=""),"",IF($A278=SUMPRODUCT(MAX(($B$6:$B$305=$B278)*$A$6:$A$305)),"Yes",""))</f>
        <v/>
      </c>
      <c r="M278" s="44" t="str">
        <f aca="false">IF($L278="Yes",$B278,"")</f>
        <v/>
      </c>
    </row>
    <row r="279" customFormat="false" ht="15" hidden="false" customHeight="true" outlineLevel="0" collapsed="false">
      <c r="A279" s="39"/>
      <c r="B279" s="35"/>
      <c r="C279" s="43"/>
      <c r="D279" s="35"/>
      <c r="E279" s="40"/>
      <c r="F279" s="35"/>
      <c r="G279" s="35"/>
      <c r="H279" s="35"/>
      <c r="I279" s="35"/>
      <c r="J279" s="35"/>
      <c r="K279" s="42" t="str">
        <f aca="false">IF(COUNTA($A279:$J279)=0,"",IF(OR($A279="",$B279="",$C279="",$D279="",$E279=""),"Fill in the starred columns",IF(AND($G279&lt;&gt;"",COUNTIF(Issues!$A$6:$A$505,$G279)=0),"Issue ID not found",IF(OR($H279="No",$I279="No",$J279="No"),"Some checks not done",""))))</f>
        <v/>
      </c>
      <c r="L279" s="38" t="str">
        <f aca="false">IF(OR($A279="",$B279=""),"",IF($A279=SUMPRODUCT(MAX(($B$6:$B$305=$B279)*$A$6:$A$305)),"Yes",""))</f>
        <v/>
      </c>
      <c r="M279" s="44" t="str">
        <f aca="false">IF($L279="Yes",$B279,"")</f>
        <v/>
      </c>
    </row>
    <row r="280" customFormat="false" ht="15" hidden="false" customHeight="true" outlineLevel="0" collapsed="false">
      <c r="A280" s="39"/>
      <c r="B280" s="35"/>
      <c r="C280" s="43"/>
      <c r="D280" s="35"/>
      <c r="E280" s="40"/>
      <c r="F280" s="35"/>
      <c r="G280" s="35"/>
      <c r="H280" s="35"/>
      <c r="I280" s="35"/>
      <c r="J280" s="35"/>
      <c r="K280" s="42" t="str">
        <f aca="false">IF(COUNTA($A280:$J280)=0,"",IF(OR($A280="",$B280="",$C280="",$D280="",$E280=""),"Fill in the starred columns",IF(AND($G280&lt;&gt;"",COUNTIF(Issues!$A$6:$A$505,$G280)=0),"Issue ID not found",IF(OR($H280="No",$I280="No",$J280="No"),"Some checks not done",""))))</f>
        <v/>
      </c>
      <c r="L280" s="38" t="str">
        <f aca="false">IF(OR($A280="",$B280=""),"",IF($A280=SUMPRODUCT(MAX(($B$6:$B$305=$B280)*$A$6:$A$305)),"Yes",""))</f>
        <v/>
      </c>
      <c r="M280" s="44" t="str">
        <f aca="false">IF($L280="Yes",$B280,"")</f>
        <v/>
      </c>
    </row>
    <row r="281" customFormat="false" ht="15" hidden="false" customHeight="true" outlineLevel="0" collapsed="false">
      <c r="A281" s="39"/>
      <c r="B281" s="35"/>
      <c r="C281" s="43"/>
      <c r="D281" s="35"/>
      <c r="E281" s="40"/>
      <c r="F281" s="35"/>
      <c r="G281" s="35"/>
      <c r="H281" s="35"/>
      <c r="I281" s="35"/>
      <c r="J281" s="35"/>
      <c r="K281" s="42" t="str">
        <f aca="false">IF(COUNTA($A281:$J281)=0,"",IF(OR($A281="",$B281="",$C281="",$D281="",$E281=""),"Fill in the starred columns",IF(AND($G281&lt;&gt;"",COUNTIF(Issues!$A$6:$A$505,$G281)=0),"Issue ID not found",IF(OR($H281="No",$I281="No",$J281="No"),"Some checks not done",""))))</f>
        <v/>
      </c>
      <c r="L281" s="38" t="str">
        <f aca="false">IF(OR($A281="",$B281=""),"",IF($A281=SUMPRODUCT(MAX(($B$6:$B$305=$B281)*$A$6:$A$305)),"Yes",""))</f>
        <v/>
      </c>
      <c r="M281" s="44" t="str">
        <f aca="false">IF($L281="Yes",$B281,"")</f>
        <v/>
      </c>
    </row>
    <row r="282" customFormat="false" ht="15" hidden="false" customHeight="true" outlineLevel="0" collapsed="false">
      <c r="A282" s="39"/>
      <c r="B282" s="35"/>
      <c r="C282" s="43"/>
      <c r="D282" s="35"/>
      <c r="E282" s="40"/>
      <c r="F282" s="35"/>
      <c r="G282" s="35"/>
      <c r="H282" s="35"/>
      <c r="I282" s="35"/>
      <c r="J282" s="35"/>
      <c r="K282" s="42" t="str">
        <f aca="false">IF(COUNTA($A282:$J282)=0,"",IF(OR($A282="",$B282="",$C282="",$D282="",$E282=""),"Fill in the starred columns",IF(AND($G282&lt;&gt;"",COUNTIF(Issues!$A$6:$A$505,$G282)=0),"Issue ID not found",IF(OR($H282="No",$I282="No",$J282="No"),"Some checks not done",""))))</f>
        <v/>
      </c>
      <c r="L282" s="38" t="str">
        <f aca="false">IF(OR($A282="",$B282=""),"",IF($A282=SUMPRODUCT(MAX(($B$6:$B$305=$B282)*$A$6:$A$305)),"Yes",""))</f>
        <v/>
      </c>
      <c r="M282" s="44" t="str">
        <f aca="false">IF($L282="Yes",$B282,"")</f>
        <v/>
      </c>
    </row>
    <row r="283" customFormat="false" ht="15" hidden="false" customHeight="true" outlineLevel="0" collapsed="false">
      <c r="A283" s="39"/>
      <c r="B283" s="35"/>
      <c r="C283" s="43"/>
      <c r="D283" s="35"/>
      <c r="E283" s="40"/>
      <c r="F283" s="35"/>
      <c r="G283" s="35"/>
      <c r="H283" s="35"/>
      <c r="I283" s="35"/>
      <c r="J283" s="35"/>
      <c r="K283" s="42" t="str">
        <f aca="false">IF(COUNTA($A283:$J283)=0,"",IF(OR($A283="",$B283="",$C283="",$D283="",$E283=""),"Fill in the starred columns",IF(AND($G283&lt;&gt;"",COUNTIF(Issues!$A$6:$A$505,$G283)=0),"Issue ID not found",IF(OR($H283="No",$I283="No",$J283="No"),"Some checks not done",""))))</f>
        <v/>
      </c>
      <c r="L283" s="38" t="str">
        <f aca="false">IF(OR($A283="",$B283=""),"",IF($A283=SUMPRODUCT(MAX(($B$6:$B$305=$B283)*$A$6:$A$305)),"Yes",""))</f>
        <v/>
      </c>
      <c r="M283" s="44" t="str">
        <f aca="false">IF($L283="Yes",$B283,"")</f>
        <v/>
      </c>
    </row>
    <row r="284" customFormat="false" ht="15" hidden="false" customHeight="true" outlineLevel="0" collapsed="false">
      <c r="A284" s="39"/>
      <c r="B284" s="35"/>
      <c r="C284" s="43"/>
      <c r="D284" s="35"/>
      <c r="E284" s="40"/>
      <c r="F284" s="35"/>
      <c r="G284" s="35"/>
      <c r="H284" s="35"/>
      <c r="I284" s="35"/>
      <c r="J284" s="35"/>
      <c r="K284" s="42" t="str">
        <f aca="false">IF(COUNTA($A284:$J284)=0,"",IF(OR($A284="",$B284="",$C284="",$D284="",$E284=""),"Fill in the starred columns",IF(AND($G284&lt;&gt;"",COUNTIF(Issues!$A$6:$A$505,$G284)=0),"Issue ID not found",IF(OR($H284="No",$I284="No",$J284="No"),"Some checks not done",""))))</f>
        <v/>
      </c>
      <c r="L284" s="38" t="str">
        <f aca="false">IF(OR($A284="",$B284=""),"",IF($A284=SUMPRODUCT(MAX(($B$6:$B$305=$B284)*$A$6:$A$305)),"Yes",""))</f>
        <v/>
      </c>
      <c r="M284" s="44" t="str">
        <f aca="false">IF($L284="Yes",$B284,"")</f>
        <v/>
      </c>
    </row>
    <row r="285" customFormat="false" ht="15" hidden="false" customHeight="true" outlineLevel="0" collapsed="false">
      <c r="A285" s="39"/>
      <c r="B285" s="35"/>
      <c r="C285" s="43"/>
      <c r="D285" s="35"/>
      <c r="E285" s="40"/>
      <c r="F285" s="35"/>
      <c r="G285" s="35"/>
      <c r="H285" s="35"/>
      <c r="I285" s="35"/>
      <c r="J285" s="35"/>
      <c r="K285" s="42" t="str">
        <f aca="false">IF(COUNTA($A285:$J285)=0,"",IF(OR($A285="",$B285="",$C285="",$D285="",$E285=""),"Fill in the starred columns",IF(AND($G285&lt;&gt;"",COUNTIF(Issues!$A$6:$A$505,$G285)=0),"Issue ID not found",IF(OR($H285="No",$I285="No",$J285="No"),"Some checks not done",""))))</f>
        <v/>
      </c>
      <c r="L285" s="38" t="str">
        <f aca="false">IF(OR($A285="",$B285=""),"",IF($A285=SUMPRODUCT(MAX(($B$6:$B$305=$B285)*$A$6:$A$305)),"Yes",""))</f>
        <v/>
      </c>
      <c r="M285" s="44" t="str">
        <f aca="false">IF($L285="Yes",$B285,"")</f>
        <v/>
      </c>
    </row>
    <row r="286" customFormat="false" ht="15" hidden="false" customHeight="true" outlineLevel="0" collapsed="false">
      <c r="A286" s="39"/>
      <c r="B286" s="35"/>
      <c r="C286" s="43"/>
      <c r="D286" s="35"/>
      <c r="E286" s="40"/>
      <c r="F286" s="35"/>
      <c r="G286" s="35"/>
      <c r="H286" s="35"/>
      <c r="I286" s="35"/>
      <c r="J286" s="35"/>
      <c r="K286" s="42" t="str">
        <f aca="false">IF(COUNTA($A286:$J286)=0,"",IF(OR($A286="",$B286="",$C286="",$D286="",$E286=""),"Fill in the starred columns",IF(AND($G286&lt;&gt;"",COUNTIF(Issues!$A$6:$A$505,$G286)=0),"Issue ID not found",IF(OR($H286="No",$I286="No",$J286="No"),"Some checks not done",""))))</f>
        <v/>
      </c>
      <c r="L286" s="38" t="str">
        <f aca="false">IF(OR($A286="",$B286=""),"",IF($A286=SUMPRODUCT(MAX(($B$6:$B$305=$B286)*$A$6:$A$305)),"Yes",""))</f>
        <v/>
      </c>
      <c r="M286" s="44" t="str">
        <f aca="false">IF($L286="Yes",$B286,"")</f>
        <v/>
      </c>
    </row>
    <row r="287" customFormat="false" ht="15" hidden="false" customHeight="true" outlineLevel="0" collapsed="false">
      <c r="A287" s="39"/>
      <c r="B287" s="35"/>
      <c r="C287" s="43"/>
      <c r="D287" s="35"/>
      <c r="E287" s="40"/>
      <c r="F287" s="35"/>
      <c r="G287" s="35"/>
      <c r="H287" s="35"/>
      <c r="I287" s="35"/>
      <c r="J287" s="35"/>
      <c r="K287" s="42" t="str">
        <f aca="false">IF(COUNTA($A287:$J287)=0,"",IF(OR($A287="",$B287="",$C287="",$D287="",$E287=""),"Fill in the starred columns",IF(AND($G287&lt;&gt;"",COUNTIF(Issues!$A$6:$A$505,$G287)=0),"Issue ID not found",IF(OR($H287="No",$I287="No",$J287="No"),"Some checks not done",""))))</f>
        <v/>
      </c>
      <c r="L287" s="38" t="str">
        <f aca="false">IF(OR($A287="",$B287=""),"",IF($A287=SUMPRODUCT(MAX(($B$6:$B$305=$B287)*$A$6:$A$305)),"Yes",""))</f>
        <v/>
      </c>
      <c r="M287" s="44" t="str">
        <f aca="false">IF($L287="Yes",$B287,"")</f>
        <v/>
      </c>
    </row>
    <row r="288" customFormat="false" ht="15" hidden="false" customHeight="true" outlineLevel="0" collapsed="false">
      <c r="A288" s="39"/>
      <c r="B288" s="35"/>
      <c r="C288" s="43"/>
      <c r="D288" s="35"/>
      <c r="E288" s="40"/>
      <c r="F288" s="35"/>
      <c r="G288" s="35"/>
      <c r="H288" s="35"/>
      <c r="I288" s="35"/>
      <c r="J288" s="35"/>
      <c r="K288" s="42" t="str">
        <f aca="false">IF(COUNTA($A288:$J288)=0,"",IF(OR($A288="",$B288="",$C288="",$D288="",$E288=""),"Fill in the starred columns",IF(AND($G288&lt;&gt;"",COUNTIF(Issues!$A$6:$A$505,$G288)=0),"Issue ID not found",IF(OR($H288="No",$I288="No",$J288="No"),"Some checks not done",""))))</f>
        <v/>
      </c>
      <c r="L288" s="38" t="str">
        <f aca="false">IF(OR($A288="",$B288=""),"",IF($A288=SUMPRODUCT(MAX(($B$6:$B$305=$B288)*$A$6:$A$305)),"Yes",""))</f>
        <v/>
      </c>
      <c r="M288" s="44" t="str">
        <f aca="false">IF($L288="Yes",$B288,"")</f>
        <v/>
      </c>
    </row>
    <row r="289" customFormat="false" ht="15" hidden="false" customHeight="true" outlineLevel="0" collapsed="false">
      <c r="A289" s="39"/>
      <c r="B289" s="35"/>
      <c r="C289" s="43"/>
      <c r="D289" s="35"/>
      <c r="E289" s="40"/>
      <c r="F289" s="35"/>
      <c r="G289" s="35"/>
      <c r="H289" s="35"/>
      <c r="I289" s="35"/>
      <c r="J289" s="35"/>
      <c r="K289" s="42" t="str">
        <f aca="false">IF(COUNTA($A289:$J289)=0,"",IF(OR($A289="",$B289="",$C289="",$D289="",$E289=""),"Fill in the starred columns",IF(AND($G289&lt;&gt;"",COUNTIF(Issues!$A$6:$A$505,$G289)=0),"Issue ID not found",IF(OR($H289="No",$I289="No",$J289="No"),"Some checks not done",""))))</f>
        <v/>
      </c>
      <c r="L289" s="38" t="str">
        <f aca="false">IF(OR($A289="",$B289=""),"",IF($A289=SUMPRODUCT(MAX(($B$6:$B$305=$B289)*$A$6:$A$305)),"Yes",""))</f>
        <v/>
      </c>
      <c r="M289" s="44" t="str">
        <f aca="false">IF($L289="Yes",$B289,"")</f>
        <v/>
      </c>
    </row>
    <row r="290" customFormat="false" ht="15" hidden="false" customHeight="true" outlineLevel="0" collapsed="false">
      <c r="A290" s="39"/>
      <c r="B290" s="35"/>
      <c r="C290" s="43"/>
      <c r="D290" s="35"/>
      <c r="E290" s="40"/>
      <c r="F290" s="35"/>
      <c r="G290" s="35"/>
      <c r="H290" s="35"/>
      <c r="I290" s="35"/>
      <c r="J290" s="35"/>
      <c r="K290" s="42" t="str">
        <f aca="false">IF(COUNTA($A290:$J290)=0,"",IF(OR($A290="",$B290="",$C290="",$D290="",$E290=""),"Fill in the starred columns",IF(AND($G290&lt;&gt;"",COUNTIF(Issues!$A$6:$A$505,$G290)=0),"Issue ID not found",IF(OR($H290="No",$I290="No",$J290="No"),"Some checks not done",""))))</f>
        <v/>
      </c>
      <c r="L290" s="38" t="str">
        <f aca="false">IF(OR($A290="",$B290=""),"",IF($A290=SUMPRODUCT(MAX(($B$6:$B$305=$B290)*$A$6:$A$305)),"Yes",""))</f>
        <v/>
      </c>
      <c r="M290" s="44" t="str">
        <f aca="false">IF($L290="Yes",$B290,"")</f>
        <v/>
      </c>
    </row>
    <row r="291" customFormat="false" ht="15" hidden="false" customHeight="true" outlineLevel="0" collapsed="false">
      <c r="A291" s="39"/>
      <c r="B291" s="35"/>
      <c r="C291" s="43"/>
      <c r="D291" s="35"/>
      <c r="E291" s="40"/>
      <c r="F291" s="35"/>
      <c r="G291" s="35"/>
      <c r="H291" s="35"/>
      <c r="I291" s="35"/>
      <c r="J291" s="35"/>
      <c r="K291" s="42" t="str">
        <f aca="false">IF(COUNTA($A291:$J291)=0,"",IF(OR($A291="",$B291="",$C291="",$D291="",$E291=""),"Fill in the starred columns",IF(AND($G291&lt;&gt;"",COUNTIF(Issues!$A$6:$A$505,$G291)=0),"Issue ID not found",IF(OR($H291="No",$I291="No",$J291="No"),"Some checks not done",""))))</f>
        <v/>
      </c>
      <c r="L291" s="38" t="str">
        <f aca="false">IF(OR($A291="",$B291=""),"",IF($A291=SUMPRODUCT(MAX(($B$6:$B$305=$B291)*$A$6:$A$305)),"Yes",""))</f>
        <v/>
      </c>
      <c r="M291" s="44" t="str">
        <f aca="false">IF($L291="Yes",$B291,"")</f>
        <v/>
      </c>
    </row>
    <row r="292" customFormat="false" ht="15" hidden="false" customHeight="true" outlineLevel="0" collapsed="false">
      <c r="A292" s="39"/>
      <c r="B292" s="35"/>
      <c r="C292" s="43"/>
      <c r="D292" s="35"/>
      <c r="E292" s="40"/>
      <c r="F292" s="35"/>
      <c r="G292" s="35"/>
      <c r="H292" s="35"/>
      <c r="I292" s="35"/>
      <c r="J292" s="35"/>
      <c r="K292" s="42" t="str">
        <f aca="false">IF(COUNTA($A292:$J292)=0,"",IF(OR($A292="",$B292="",$C292="",$D292="",$E292=""),"Fill in the starred columns",IF(AND($G292&lt;&gt;"",COUNTIF(Issues!$A$6:$A$505,$G292)=0),"Issue ID not found",IF(OR($H292="No",$I292="No",$J292="No"),"Some checks not done",""))))</f>
        <v/>
      </c>
      <c r="L292" s="38" t="str">
        <f aca="false">IF(OR($A292="",$B292=""),"",IF($A292=SUMPRODUCT(MAX(($B$6:$B$305=$B292)*$A$6:$A$305)),"Yes",""))</f>
        <v/>
      </c>
      <c r="M292" s="44" t="str">
        <f aca="false">IF($L292="Yes",$B292,"")</f>
        <v/>
      </c>
    </row>
    <row r="293" customFormat="false" ht="15" hidden="false" customHeight="true" outlineLevel="0" collapsed="false">
      <c r="A293" s="39"/>
      <c r="B293" s="35"/>
      <c r="C293" s="43"/>
      <c r="D293" s="35"/>
      <c r="E293" s="40"/>
      <c r="F293" s="35"/>
      <c r="G293" s="35"/>
      <c r="H293" s="35"/>
      <c r="I293" s="35"/>
      <c r="J293" s="35"/>
      <c r="K293" s="42" t="str">
        <f aca="false">IF(COUNTA($A293:$J293)=0,"",IF(OR($A293="",$B293="",$C293="",$D293="",$E293=""),"Fill in the starred columns",IF(AND($G293&lt;&gt;"",COUNTIF(Issues!$A$6:$A$505,$G293)=0),"Issue ID not found",IF(OR($H293="No",$I293="No",$J293="No"),"Some checks not done",""))))</f>
        <v/>
      </c>
      <c r="L293" s="38" t="str">
        <f aca="false">IF(OR($A293="",$B293=""),"",IF($A293=SUMPRODUCT(MAX(($B$6:$B$305=$B293)*$A$6:$A$305)),"Yes",""))</f>
        <v/>
      </c>
      <c r="M293" s="44" t="str">
        <f aca="false">IF($L293="Yes",$B293,"")</f>
        <v/>
      </c>
    </row>
    <row r="294" customFormat="false" ht="15" hidden="false" customHeight="true" outlineLevel="0" collapsed="false">
      <c r="A294" s="39"/>
      <c r="B294" s="35"/>
      <c r="C294" s="43"/>
      <c r="D294" s="35"/>
      <c r="E294" s="40"/>
      <c r="F294" s="35"/>
      <c r="G294" s="35"/>
      <c r="H294" s="35"/>
      <c r="I294" s="35"/>
      <c r="J294" s="35"/>
      <c r="K294" s="42" t="str">
        <f aca="false">IF(COUNTA($A294:$J294)=0,"",IF(OR($A294="",$B294="",$C294="",$D294="",$E294=""),"Fill in the starred columns",IF(AND($G294&lt;&gt;"",COUNTIF(Issues!$A$6:$A$505,$G294)=0),"Issue ID not found",IF(OR($H294="No",$I294="No",$J294="No"),"Some checks not done",""))))</f>
        <v/>
      </c>
      <c r="L294" s="38" t="str">
        <f aca="false">IF(OR($A294="",$B294=""),"",IF($A294=SUMPRODUCT(MAX(($B$6:$B$305=$B294)*$A$6:$A$305)),"Yes",""))</f>
        <v/>
      </c>
      <c r="M294" s="44" t="str">
        <f aca="false">IF($L294="Yes",$B294,"")</f>
        <v/>
      </c>
    </row>
    <row r="295" customFormat="false" ht="15" hidden="false" customHeight="true" outlineLevel="0" collapsed="false">
      <c r="A295" s="39"/>
      <c r="B295" s="35"/>
      <c r="C295" s="43"/>
      <c r="D295" s="35"/>
      <c r="E295" s="40"/>
      <c r="F295" s="35"/>
      <c r="G295" s="35"/>
      <c r="H295" s="35"/>
      <c r="I295" s="35"/>
      <c r="J295" s="35"/>
      <c r="K295" s="42" t="str">
        <f aca="false">IF(COUNTA($A295:$J295)=0,"",IF(OR($A295="",$B295="",$C295="",$D295="",$E295=""),"Fill in the starred columns",IF(AND($G295&lt;&gt;"",COUNTIF(Issues!$A$6:$A$505,$G295)=0),"Issue ID not found",IF(OR($H295="No",$I295="No",$J295="No"),"Some checks not done",""))))</f>
        <v/>
      </c>
      <c r="L295" s="38" t="str">
        <f aca="false">IF(OR($A295="",$B295=""),"",IF($A295=SUMPRODUCT(MAX(($B$6:$B$305=$B295)*$A$6:$A$305)),"Yes",""))</f>
        <v/>
      </c>
      <c r="M295" s="44" t="str">
        <f aca="false">IF($L295="Yes",$B295,"")</f>
        <v/>
      </c>
    </row>
    <row r="296" customFormat="false" ht="15" hidden="false" customHeight="true" outlineLevel="0" collapsed="false">
      <c r="A296" s="39"/>
      <c r="B296" s="35"/>
      <c r="C296" s="43"/>
      <c r="D296" s="35"/>
      <c r="E296" s="40"/>
      <c r="F296" s="35"/>
      <c r="G296" s="35"/>
      <c r="H296" s="35"/>
      <c r="I296" s="35"/>
      <c r="J296" s="35"/>
      <c r="K296" s="42" t="str">
        <f aca="false">IF(COUNTA($A296:$J296)=0,"",IF(OR($A296="",$B296="",$C296="",$D296="",$E296=""),"Fill in the starred columns",IF(AND($G296&lt;&gt;"",COUNTIF(Issues!$A$6:$A$505,$G296)=0),"Issue ID not found",IF(OR($H296="No",$I296="No",$J296="No"),"Some checks not done",""))))</f>
        <v/>
      </c>
      <c r="L296" s="38" t="str">
        <f aca="false">IF(OR($A296="",$B296=""),"",IF($A296=SUMPRODUCT(MAX(($B$6:$B$305=$B296)*$A$6:$A$305)),"Yes",""))</f>
        <v/>
      </c>
      <c r="M296" s="44" t="str">
        <f aca="false">IF($L296="Yes",$B296,"")</f>
        <v/>
      </c>
    </row>
    <row r="297" customFormat="false" ht="15" hidden="false" customHeight="true" outlineLevel="0" collapsed="false">
      <c r="A297" s="39"/>
      <c r="B297" s="35"/>
      <c r="C297" s="43"/>
      <c r="D297" s="35"/>
      <c r="E297" s="40"/>
      <c r="F297" s="35"/>
      <c r="G297" s="35"/>
      <c r="H297" s="35"/>
      <c r="I297" s="35"/>
      <c r="J297" s="35"/>
      <c r="K297" s="42" t="str">
        <f aca="false">IF(COUNTA($A297:$J297)=0,"",IF(OR($A297="",$B297="",$C297="",$D297="",$E297=""),"Fill in the starred columns",IF(AND($G297&lt;&gt;"",COUNTIF(Issues!$A$6:$A$505,$G297)=0),"Issue ID not found",IF(OR($H297="No",$I297="No",$J297="No"),"Some checks not done",""))))</f>
        <v/>
      </c>
      <c r="L297" s="38" t="str">
        <f aca="false">IF(OR($A297="",$B297=""),"",IF($A297=SUMPRODUCT(MAX(($B$6:$B$305=$B297)*$A$6:$A$305)),"Yes",""))</f>
        <v/>
      </c>
      <c r="M297" s="44" t="str">
        <f aca="false">IF($L297="Yes",$B297,"")</f>
        <v/>
      </c>
    </row>
    <row r="298" customFormat="false" ht="15" hidden="false" customHeight="true" outlineLevel="0" collapsed="false">
      <c r="A298" s="39"/>
      <c r="B298" s="35"/>
      <c r="C298" s="43"/>
      <c r="D298" s="35"/>
      <c r="E298" s="40"/>
      <c r="F298" s="35"/>
      <c r="G298" s="35"/>
      <c r="H298" s="35"/>
      <c r="I298" s="35"/>
      <c r="J298" s="35"/>
      <c r="K298" s="42" t="str">
        <f aca="false">IF(COUNTA($A298:$J298)=0,"",IF(OR($A298="",$B298="",$C298="",$D298="",$E298=""),"Fill in the starred columns",IF(AND($G298&lt;&gt;"",COUNTIF(Issues!$A$6:$A$505,$G298)=0),"Issue ID not found",IF(OR($H298="No",$I298="No",$J298="No"),"Some checks not done",""))))</f>
        <v/>
      </c>
      <c r="L298" s="38" t="str">
        <f aca="false">IF(OR($A298="",$B298=""),"",IF($A298=SUMPRODUCT(MAX(($B$6:$B$305=$B298)*$A$6:$A$305)),"Yes",""))</f>
        <v/>
      </c>
      <c r="M298" s="44" t="str">
        <f aca="false">IF($L298="Yes",$B298,"")</f>
        <v/>
      </c>
    </row>
    <row r="299" customFormat="false" ht="15" hidden="false" customHeight="true" outlineLevel="0" collapsed="false">
      <c r="A299" s="39"/>
      <c r="B299" s="35"/>
      <c r="C299" s="43"/>
      <c r="D299" s="35"/>
      <c r="E299" s="40"/>
      <c r="F299" s="35"/>
      <c r="G299" s="35"/>
      <c r="H299" s="35"/>
      <c r="I299" s="35"/>
      <c r="J299" s="35"/>
      <c r="K299" s="42" t="str">
        <f aca="false">IF(COUNTA($A299:$J299)=0,"",IF(OR($A299="",$B299="",$C299="",$D299="",$E299=""),"Fill in the starred columns",IF(AND($G299&lt;&gt;"",COUNTIF(Issues!$A$6:$A$505,$G299)=0),"Issue ID not found",IF(OR($H299="No",$I299="No",$J299="No"),"Some checks not done",""))))</f>
        <v/>
      </c>
      <c r="L299" s="38" t="str">
        <f aca="false">IF(OR($A299="",$B299=""),"",IF($A299=SUMPRODUCT(MAX(($B$6:$B$305=$B299)*$A$6:$A$305)),"Yes",""))</f>
        <v/>
      </c>
      <c r="M299" s="44" t="str">
        <f aca="false">IF($L299="Yes",$B299,"")</f>
        <v/>
      </c>
    </row>
    <row r="300" customFormat="false" ht="15" hidden="false" customHeight="true" outlineLevel="0" collapsed="false">
      <c r="A300" s="39"/>
      <c r="B300" s="35"/>
      <c r="C300" s="43"/>
      <c r="D300" s="35"/>
      <c r="E300" s="40"/>
      <c r="F300" s="35"/>
      <c r="G300" s="35"/>
      <c r="H300" s="35"/>
      <c r="I300" s="35"/>
      <c r="J300" s="35"/>
      <c r="K300" s="42" t="str">
        <f aca="false">IF(COUNTA($A300:$J300)=0,"",IF(OR($A300="",$B300="",$C300="",$D300="",$E300=""),"Fill in the starred columns",IF(AND($G300&lt;&gt;"",COUNTIF(Issues!$A$6:$A$505,$G300)=0),"Issue ID not found",IF(OR($H300="No",$I300="No",$J300="No"),"Some checks not done",""))))</f>
        <v/>
      </c>
      <c r="L300" s="38" t="str">
        <f aca="false">IF(OR($A300="",$B300=""),"",IF($A300=SUMPRODUCT(MAX(($B$6:$B$305=$B300)*$A$6:$A$305)),"Yes",""))</f>
        <v/>
      </c>
      <c r="M300" s="44" t="str">
        <f aca="false">IF($L300="Yes",$B300,"")</f>
        <v/>
      </c>
    </row>
    <row r="301" customFormat="false" ht="15" hidden="false" customHeight="true" outlineLevel="0" collapsed="false">
      <c r="A301" s="39"/>
      <c r="B301" s="35"/>
      <c r="C301" s="43"/>
      <c r="D301" s="35"/>
      <c r="E301" s="40"/>
      <c r="F301" s="35"/>
      <c r="G301" s="35"/>
      <c r="H301" s="35"/>
      <c r="I301" s="35"/>
      <c r="J301" s="35"/>
      <c r="K301" s="42" t="str">
        <f aca="false">IF(COUNTA($A301:$J301)=0,"",IF(OR($A301="",$B301="",$C301="",$D301="",$E301=""),"Fill in the starred columns",IF(AND($G301&lt;&gt;"",COUNTIF(Issues!$A$6:$A$505,$G301)=0),"Issue ID not found",IF(OR($H301="No",$I301="No",$J301="No"),"Some checks not done",""))))</f>
        <v/>
      </c>
      <c r="L301" s="38" t="str">
        <f aca="false">IF(OR($A301="",$B301=""),"",IF($A301=SUMPRODUCT(MAX(($B$6:$B$305=$B301)*$A$6:$A$305)),"Yes",""))</f>
        <v/>
      </c>
      <c r="M301" s="44" t="str">
        <f aca="false">IF($L301="Yes",$B301,"")</f>
        <v/>
      </c>
    </row>
    <row r="302" customFormat="false" ht="15" hidden="false" customHeight="true" outlineLevel="0" collapsed="false">
      <c r="A302" s="39"/>
      <c r="B302" s="35"/>
      <c r="C302" s="43"/>
      <c r="D302" s="35"/>
      <c r="E302" s="40"/>
      <c r="F302" s="35"/>
      <c r="G302" s="35"/>
      <c r="H302" s="35"/>
      <c r="I302" s="35"/>
      <c r="J302" s="35"/>
      <c r="K302" s="42" t="str">
        <f aca="false">IF(COUNTA($A302:$J302)=0,"",IF(OR($A302="",$B302="",$C302="",$D302="",$E302=""),"Fill in the starred columns",IF(AND($G302&lt;&gt;"",COUNTIF(Issues!$A$6:$A$505,$G302)=0),"Issue ID not found",IF(OR($H302="No",$I302="No",$J302="No"),"Some checks not done",""))))</f>
        <v/>
      </c>
      <c r="L302" s="38" t="str">
        <f aca="false">IF(OR($A302="",$B302=""),"",IF($A302=SUMPRODUCT(MAX(($B$6:$B$305=$B302)*$A$6:$A$305)),"Yes",""))</f>
        <v/>
      </c>
      <c r="M302" s="44" t="str">
        <f aca="false">IF($L302="Yes",$B302,"")</f>
        <v/>
      </c>
    </row>
    <row r="303" customFormat="false" ht="15" hidden="false" customHeight="true" outlineLevel="0" collapsed="false">
      <c r="A303" s="39"/>
      <c r="B303" s="35"/>
      <c r="C303" s="43"/>
      <c r="D303" s="35"/>
      <c r="E303" s="40"/>
      <c r="F303" s="35"/>
      <c r="G303" s="35"/>
      <c r="H303" s="35"/>
      <c r="I303" s="35"/>
      <c r="J303" s="35"/>
      <c r="K303" s="42" t="str">
        <f aca="false">IF(COUNTA($A303:$J303)=0,"",IF(OR($A303="",$B303="",$C303="",$D303="",$E303=""),"Fill in the starred columns",IF(AND($G303&lt;&gt;"",COUNTIF(Issues!$A$6:$A$505,$G303)=0),"Issue ID not found",IF(OR($H303="No",$I303="No",$J303="No"),"Some checks not done",""))))</f>
        <v/>
      </c>
      <c r="L303" s="38" t="str">
        <f aca="false">IF(OR($A303="",$B303=""),"",IF($A303=SUMPRODUCT(MAX(($B$6:$B$305=$B303)*$A$6:$A$305)),"Yes",""))</f>
        <v/>
      </c>
      <c r="M303" s="44" t="str">
        <f aca="false">IF($L303="Yes",$B303,"")</f>
        <v/>
      </c>
    </row>
    <row r="304" customFormat="false" ht="15" hidden="false" customHeight="true" outlineLevel="0" collapsed="false">
      <c r="A304" s="39"/>
      <c r="B304" s="35"/>
      <c r="C304" s="43"/>
      <c r="D304" s="35"/>
      <c r="E304" s="40"/>
      <c r="F304" s="35"/>
      <c r="G304" s="35"/>
      <c r="H304" s="35"/>
      <c r="I304" s="35"/>
      <c r="J304" s="35"/>
      <c r="K304" s="42" t="str">
        <f aca="false">IF(COUNTA($A304:$J304)=0,"",IF(OR($A304="",$B304="",$C304="",$D304="",$E304=""),"Fill in the starred columns",IF(AND($G304&lt;&gt;"",COUNTIF(Issues!$A$6:$A$505,$G304)=0),"Issue ID not found",IF(OR($H304="No",$I304="No",$J304="No"),"Some checks not done",""))))</f>
        <v/>
      </c>
      <c r="L304" s="38" t="str">
        <f aca="false">IF(OR($A304="",$B304=""),"",IF($A304=SUMPRODUCT(MAX(($B$6:$B$305=$B304)*$A$6:$A$305)),"Yes",""))</f>
        <v/>
      </c>
      <c r="M304" s="44" t="str">
        <f aca="false">IF($L304="Yes",$B304,"")</f>
        <v/>
      </c>
    </row>
    <row r="305" customFormat="false" ht="15" hidden="false" customHeight="true" outlineLevel="0" collapsed="false">
      <c r="A305" s="39"/>
      <c r="B305" s="35"/>
      <c r="C305" s="43"/>
      <c r="D305" s="35"/>
      <c r="E305" s="40"/>
      <c r="F305" s="35"/>
      <c r="G305" s="35"/>
      <c r="H305" s="35"/>
      <c r="I305" s="35"/>
      <c r="J305" s="35"/>
      <c r="K305" s="42" t="str">
        <f aca="false">IF(COUNTA($A305:$J305)=0,"",IF(OR($A305="",$B305="",$C305="",$D305="",$E305=""),"Fill in the starred columns",IF(AND($G305&lt;&gt;"",COUNTIF(Issues!$A$6:$A$505,$G305)=0),"Issue ID not found",IF(OR($H305="No",$I305="No",$J305="No"),"Some checks not done",""))))</f>
        <v/>
      </c>
      <c r="L305" s="38" t="str">
        <f aca="false">IF(OR($A305="",$B305=""),"",IF($A305=SUMPRODUCT(MAX(($B$6:$B$305=$B305)*$A$6:$A$305)),"Yes",""))</f>
        <v/>
      </c>
      <c r="M305" s="44" t="str">
        <f aca="false">IF($L305="Yes",$B305,"")</f>
        <v/>
      </c>
    </row>
  </sheetData>
  <sheetProtection sheet="true" formatCells="false" formatColumns="false" formatRows="false"/>
  <conditionalFormatting sqref="K6:K305">
    <cfRule type="expression" priority="2" aboveAverage="0" equalAverage="0" bottom="0" percent="0" rank="0" text="" dxfId="14">
      <formula>$K6&lt;&gt;""</formula>
    </cfRule>
  </conditionalFormatting>
  <dataValidations count="4">
    <dataValidation allowBlank="true" error="Pick a product from the list. Add new products on the Products sheet first." errorStyle="stop" errorTitle="Product" operator="between" showDropDown="false" showErrorMessage="true" showInputMessage="false" sqref="B6:B305" type="list">
      <formula1>Products!$A$6:$A$55</formula1>
      <formula2>0</formula2>
    </dataValidation>
    <dataValidation allowBlank="true" error="Pick a reason from the list." errorStyle="stop" operator="between" showDropDown="false" showErrorMessage="true" showInputMessage="false" sqref="D6:D305" type="list">
      <formula1>"Fix for a reported issue,Improvement,New content added,Platform or app change,Date or seasonal update,Other"</formula1>
      <formula2>0</formula2>
    </dataValidation>
    <dataValidation allowBlank="true" error="Pick Yes, No or Not needed." errorStyle="stop" operator="between" showDropDown="false" showErrorMessage="true" showInputMessage="false" sqref="H6:J305" type="list">
      <formula1>"Yes,No,Not needed"</formula1>
      <formula2>0</formula2>
    </dataValidation>
    <dataValidation allowBlank="true" error="Enter a date, for example 09/01/2026." errorStyle="stop" operator="greaterThan" showDropDown="false" showErrorMessage="true" showInputMessage="false" sqref="A6:A305" type="date">
      <formula1>36526</formula1>
      <formula2>0</formula2>
    </dataValidation>
  </dataValidations>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2026-10-31T21:47:09Z</dcterms:created>
  <dc:creator>Digital Seller Tools</dc:creator>
  <dc:description/>
  <dc:language>en-US</dc:language>
  <cp:lastModifiedBy>Digital Seller Tools</cp:lastModifiedBy>
  <dcterms:modified xsi:type="dcterms:W3CDTF">2026-10-31T21:47:11Z</dcterms:modified>
  <cp:revision>0</cp:revision>
  <dc:subject/>
  <dc:title>Product Care Log</dc:title>
</cp:coreProperties>
</file>

<file path=docProps/custom.xml><?xml version="1.0" encoding="utf-8"?>
<Properties xmlns="http://schemas.openxmlformats.org/officeDocument/2006/custom-properties" xmlns:vt="http://schemas.openxmlformats.org/officeDocument/2006/docPropsVTypes"/>
</file>